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Academic Division\Planning &amp; Statistics\Student Statistics\Load Tables\2015-16\01 HESA extract HES15 33\"/>
    </mc:Choice>
  </mc:AlternateContent>
  <bookViews>
    <workbookView xWindow="120" yWindow="105" windowWidth="19020" windowHeight="11895"/>
  </bookViews>
  <sheets>
    <sheet name="DEC15_FTE1" sheetId="1" r:id="rId1"/>
    <sheet name="DEC15_FTE2" sheetId="10" r:id="rId2"/>
    <sheet name="DEC15_FTE3" sheetId="11" r:id="rId3"/>
    <sheet name="DEC15_FTE4a" sheetId="17" r:id="rId4"/>
    <sheet name="DEC15_FTE4b" sheetId="21" r:id="rId5"/>
    <sheet name="DEC15_FTE5a" sheetId="23" r:id="rId6"/>
    <sheet name="DEC15_FTE5b" sheetId="22" r:id="rId7"/>
    <sheet name="DEC15_FTE6" sheetId="14" r:id="rId8"/>
    <sheet name="DEC15_FTE7" sheetId="8" r:id="rId9"/>
  </sheets>
  <definedNames>
    <definedName name="_xlnm.Print_Area" localSheetId="1">DEC15_FTE2!$B$1:$U$148</definedName>
    <definedName name="_xlnm.Print_Area" localSheetId="2">DEC15_FTE3!$B$1:$U$145</definedName>
    <definedName name="_xlnm.Print_Area" localSheetId="3">DEC15_FTE4a!$B$1:$Y$126</definedName>
    <definedName name="_xlnm.Print_Area" localSheetId="4">DEC15_FTE4b!$B$1:$Q$139</definedName>
    <definedName name="_xlnm.Print_Area" localSheetId="5">DEC15_FTE5a!$B$1:$N$149</definedName>
    <definedName name="_xlnm.Print_Area" localSheetId="6">DEC15_FTE5b!$B$1:$V$154</definedName>
    <definedName name="_xlnm.Print_Titles" localSheetId="0">DEC15_FTE1!$3:$5</definedName>
    <definedName name="_xlnm.Print_Titles" localSheetId="1">DEC15_FTE2!$3:$4</definedName>
    <definedName name="_xlnm.Print_Titles" localSheetId="2">DEC15_FTE3!$3:$4</definedName>
    <definedName name="_xlnm.Print_Titles" localSheetId="3">DEC15_FTE4a!$3:$4</definedName>
    <definedName name="_xlnm.Print_Titles" localSheetId="4">DEC15_FTE4b!$4:$5</definedName>
    <definedName name="_xlnm.Print_Titles" localSheetId="5">DEC15_FTE5a!$4:$6</definedName>
    <definedName name="_xlnm.Print_Titles" localSheetId="6">DEC15_FTE5b!$3:$4</definedName>
    <definedName name="_xlnm.Print_Titles" localSheetId="7">DEC15_FTE6!$3:$5</definedName>
  </definedNames>
  <calcPr calcId="152511"/>
</workbook>
</file>

<file path=xl/calcChain.xml><?xml version="1.0" encoding="utf-8"?>
<calcChain xmlns="http://schemas.openxmlformats.org/spreadsheetml/2006/main">
  <c r="E38" i="8" l="1"/>
  <c r="N117" i="14" l="1"/>
  <c r="N125" i="14" s="1"/>
  <c r="M117" i="14"/>
  <c r="M125" i="14" s="1"/>
  <c r="L117" i="14"/>
  <c r="L125" i="14" s="1"/>
  <c r="I117" i="14"/>
  <c r="I125" i="14" s="1"/>
  <c r="H117" i="14"/>
  <c r="H125" i="14" s="1"/>
  <c r="G117" i="14"/>
  <c r="G125" i="14" s="1"/>
  <c r="N102" i="14"/>
  <c r="N124" i="14" s="1"/>
  <c r="M102" i="14"/>
  <c r="M124" i="14" s="1"/>
  <c r="L102" i="14"/>
  <c r="L124" i="14" s="1"/>
  <c r="I102" i="14"/>
  <c r="I124" i="14" s="1"/>
  <c r="H102" i="14"/>
  <c r="H124" i="14" s="1"/>
  <c r="G102" i="14"/>
  <c r="G124" i="14" s="1"/>
  <c r="N82" i="14"/>
  <c r="N123" i="14" s="1"/>
  <c r="M82" i="14"/>
  <c r="M123" i="14" s="1"/>
  <c r="L82" i="14"/>
  <c r="L123" i="14" s="1"/>
  <c r="I82" i="14"/>
  <c r="I123" i="14" s="1"/>
  <c r="H82" i="14"/>
  <c r="H123" i="14" s="1"/>
  <c r="G82" i="14"/>
  <c r="G123" i="14" s="1"/>
  <c r="N69" i="14"/>
  <c r="N122" i="14" s="1"/>
  <c r="M69" i="14"/>
  <c r="M122" i="14" s="1"/>
  <c r="L69" i="14"/>
  <c r="L122" i="14" s="1"/>
  <c r="I69" i="14"/>
  <c r="I122" i="14" s="1"/>
  <c r="H69" i="14"/>
  <c r="H122" i="14" s="1"/>
  <c r="G69" i="14"/>
  <c r="G122" i="14" s="1"/>
  <c r="N61" i="14"/>
  <c r="N121" i="14" s="1"/>
  <c r="M61" i="14"/>
  <c r="M121" i="14" s="1"/>
  <c r="L61" i="14"/>
  <c r="L121" i="14" s="1"/>
  <c r="I61" i="14"/>
  <c r="I121" i="14" s="1"/>
  <c r="H61" i="14"/>
  <c r="H121" i="14" s="1"/>
  <c r="G61" i="14"/>
  <c r="G121" i="14" s="1"/>
  <c r="N49" i="14"/>
  <c r="N120" i="14" s="1"/>
  <c r="M49" i="14"/>
  <c r="M120" i="14" s="1"/>
  <c r="L49" i="14"/>
  <c r="L120" i="14" s="1"/>
  <c r="I49" i="14"/>
  <c r="I120" i="14" s="1"/>
  <c r="H49" i="14"/>
  <c r="H120" i="14" s="1"/>
  <c r="G49" i="14"/>
  <c r="G120" i="14" s="1"/>
  <c r="N28" i="14"/>
  <c r="N119" i="14" s="1"/>
  <c r="M28" i="14"/>
  <c r="M119" i="14" s="1"/>
  <c r="L28" i="14"/>
  <c r="L119" i="14" s="1"/>
  <c r="I28" i="14"/>
  <c r="I119" i="14" s="1"/>
  <c r="H28" i="14"/>
  <c r="H119" i="14" s="1"/>
  <c r="G28" i="14"/>
  <c r="G119" i="14" s="1"/>
  <c r="O116" i="14"/>
  <c r="O115" i="14"/>
  <c r="O114" i="14"/>
  <c r="O113" i="14"/>
  <c r="O112" i="14"/>
  <c r="O111" i="14"/>
  <c r="O110" i="14"/>
  <c r="O109" i="14"/>
  <c r="O108" i="14"/>
  <c r="O107" i="14"/>
  <c r="O106" i="14"/>
  <c r="O105" i="14"/>
  <c r="J116" i="14"/>
  <c r="Q116" i="14" s="1"/>
  <c r="J115" i="14"/>
  <c r="Q115" i="14" s="1"/>
  <c r="J114" i="14"/>
  <c r="Q114" i="14" s="1"/>
  <c r="J113" i="14"/>
  <c r="Q113" i="14" s="1"/>
  <c r="J112" i="14"/>
  <c r="Q112" i="14" s="1"/>
  <c r="J111" i="14"/>
  <c r="Q111" i="14" s="1"/>
  <c r="J110" i="14"/>
  <c r="Q110" i="14" s="1"/>
  <c r="J109" i="14"/>
  <c r="Q109" i="14" s="1"/>
  <c r="J108" i="14"/>
  <c r="Q108" i="14" s="1"/>
  <c r="J107" i="14"/>
  <c r="Q107" i="14" s="1"/>
  <c r="J106" i="14"/>
  <c r="Q106" i="14" s="1"/>
  <c r="J105" i="14"/>
  <c r="O101" i="14"/>
  <c r="O100" i="14"/>
  <c r="O99" i="14"/>
  <c r="O98" i="14"/>
  <c r="O97" i="14"/>
  <c r="O96" i="14"/>
  <c r="O95" i="14"/>
  <c r="O94" i="14"/>
  <c r="O93" i="14"/>
  <c r="O92" i="14"/>
  <c r="O91" i="14"/>
  <c r="O90" i="14"/>
  <c r="O89" i="14"/>
  <c r="O88" i="14"/>
  <c r="O87" i="14"/>
  <c r="O86" i="14"/>
  <c r="O85" i="14"/>
  <c r="J101" i="14"/>
  <c r="J100" i="14"/>
  <c r="J99" i="14"/>
  <c r="J98" i="14"/>
  <c r="J97" i="14"/>
  <c r="J96" i="14"/>
  <c r="J95" i="14"/>
  <c r="J94" i="14"/>
  <c r="J93" i="14"/>
  <c r="J92" i="14"/>
  <c r="J91" i="14"/>
  <c r="J90" i="14"/>
  <c r="J89" i="14"/>
  <c r="J88" i="14"/>
  <c r="J87" i="14"/>
  <c r="J86" i="14"/>
  <c r="J85" i="14"/>
  <c r="O81" i="14"/>
  <c r="O80" i="14"/>
  <c r="O79" i="14"/>
  <c r="O78" i="14"/>
  <c r="O77" i="14"/>
  <c r="O76" i="14"/>
  <c r="O75" i="14"/>
  <c r="O74" i="14"/>
  <c r="O73" i="14"/>
  <c r="O72" i="14"/>
  <c r="O71" i="14"/>
  <c r="J81" i="14"/>
  <c r="J80" i="14"/>
  <c r="J79" i="14"/>
  <c r="J78" i="14"/>
  <c r="J77" i="14"/>
  <c r="J76" i="14"/>
  <c r="J75" i="14"/>
  <c r="J74" i="14"/>
  <c r="J73" i="14"/>
  <c r="J72" i="14"/>
  <c r="J71" i="14"/>
  <c r="O68" i="14"/>
  <c r="O67" i="14"/>
  <c r="O66" i="14"/>
  <c r="O65" i="14"/>
  <c r="O64" i="14"/>
  <c r="J68" i="14"/>
  <c r="J67" i="14"/>
  <c r="J66" i="14"/>
  <c r="J65" i="14"/>
  <c r="J64" i="14"/>
  <c r="O60" i="14"/>
  <c r="O59" i="14"/>
  <c r="O58" i="14"/>
  <c r="O57" i="14"/>
  <c r="O56" i="14"/>
  <c r="O55" i="14"/>
  <c r="O54" i="14"/>
  <c r="O53" i="14"/>
  <c r="O52" i="14"/>
  <c r="O51" i="14"/>
  <c r="J60" i="14"/>
  <c r="J59" i="14"/>
  <c r="J58" i="14"/>
  <c r="J57" i="14"/>
  <c r="J56" i="14"/>
  <c r="J55" i="14"/>
  <c r="J54" i="14"/>
  <c r="J53" i="14"/>
  <c r="J52" i="14"/>
  <c r="J51" i="14"/>
  <c r="O48" i="14"/>
  <c r="O47" i="14"/>
  <c r="O46" i="14"/>
  <c r="O45" i="14"/>
  <c r="O44" i="14"/>
  <c r="O43" i="14"/>
  <c r="O42" i="14"/>
  <c r="O41" i="14"/>
  <c r="O40" i="14"/>
  <c r="O39" i="14"/>
  <c r="O38" i="14"/>
  <c r="O37" i="14"/>
  <c r="O36" i="14"/>
  <c r="O35" i="14"/>
  <c r="O34" i="14"/>
  <c r="O33" i="14"/>
  <c r="O32" i="14"/>
  <c r="O31" i="14"/>
  <c r="J48" i="14"/>
  <c r="J47" i="14"/>
  <c r="J46" i="14"/>
  <c r="J45" i="14"/>
  <c r="J44" i="14"/>
  <c r="J43" i="14"/>
  <c r="J42" i="14"/>
  <c r="J41" i="14"/>
  <c r="J40" i="14"/>
  <c r="J39" i="14"/>
  <c r="J38" i="14"/>
  <c r="J37" i="14"/>
  <c r="J36" i="14"/>
  <c r="J35" i="14"/>
  <c r="J34" i="14"/>
  <c r="J33" i="14"/>
  <c r="J32" i="14"/>
  <c r="J31" i="14"/>
  <c r="O27" i="14"/>
  <c r="O26" i="14"/>
  <c r="O25" i="14"/>
  <c r="O24" i="14"/>
  <c r="O23" i="14"/>
  <c r="O22" i="14"/>
  <c r="O21" i="14"/>
  <c r="O20" i="14"/>
  <c r="O19" i="14"/>
  <c r="O18" i="14"/>
  <c r="O17" i="14"/>
  <c r="O16" i="14"/>
  <c r="O15" i="14"/>
  <c r="O14" i="14"/>
  <c r="O13" i="14"/>
  <c r="O12" i="14"/>
  <c r="O11" i="14"/>
  <c r="O10" i="14"/>
  <c r="O9" i="14"/>
  <c r="O8" i="14"/>
  <c r="J27" i="14"/>
  <c r="Q27" i="14" s="1"/>
  <c r="J26" i="14"/>
  <c r="Q26" i="14" s="1"/>
  <c r="J25" i="14"/>
  <c r="Q25" i="14" s="1"/>
  <c r="J24" i="14"/>
  <c r="Q24" i="14" s="1"/>
  <c r="J23" i="14"/>
  <c r="Q23" i="14" s="1"/>
  <c r="J22" i="14"/>
  <c r="Q22" i="14" s="1"/>
  <c r="J21" i="14"/>
  <c r="Q21" i="14" s="1"/>
  <c r="J20" i="14"/>
  <c r="Q20" i="14" s="1"/>
  <c r="J19" i="14"/>
  <c r="Q19" i="14" s="1"/>
  <c r="J18" i="14"/>
  <c r="Q18" i="14" s="1"/>
  <c r="J17" i="14"/>
  <c r="Q17" i="14" s="1"/>
  <c r="J16" i="14"/>
  <c r="Q16" i="14" s="1"/>
  <c r="J15" i="14"/>
  <c r="Q15" i="14" s="1"/>
  <c r="J14" i="14"/>
  <c r="Q14" i="14" s="1"/>
  <c r="J13" i="14"/>
  <c r="Q13" i="14" s="1"/>
  <c r="J12" i="14"/>
  <c r="Q12" i="14" s="1"/>
  <c r="J11" i="14"/>
  <c r="Q11" i="14" s="1"/>
  <c r="J10" i="14"/>
  <c r="Q10" i="14" s="1"/>
  <c r="J9" i="14"/>
  <c r="Q9" i="14" s="1"/>
  <c r="J8" i="14"/>
  <c r="S130" i="22"/>
  <c r="N130" i="22"/>
  <c r="M130" i="22"/>
  <c r="L130" i="22"/>
  <c r="H130" i="22"/>
  <c r="T117" i="22"/>
  <c r="T113" i="22"/>
  <c r="T109" i="22"/>
  <c r="O117" i="22"/>
  <c r="O113" i="22"/>
  <c r="O109" i="22"/>
  <c r="J117" i="22"/>
  <c r="J113" i="22"/>
  <c r="J109" i="22"/>
  <c r="T102" i="22"/>
  <c r="T98" i="22"/>
  <c r="T94" i="22"/>
  <c r="T90" i="22"/>
  <c r="T86" i="22"/>
  <c r="O100" i="22"/>
  <c r="O96" i="22"/>
  <c r="O92" i="22"/>
  <c r="O88" i="22"/>
  <c r="L103" i="22"/>
  <c r="L128" i="22" s="1"/>
  <c r="J102" i="22"/>
  <c r="J98" i="22"/>
  <c r="J94" i="22"/>
  <c r="J90" i="22"/>
  <c r="J86" i="22"/>
  <c r="T79" i="22"/>
  <c r="T75" i="22"/>
  <c r="T71" i="22"/>
  <c r="R82" i="22"/>
  <c r="R127" i="22" s="1"/>
  <c r="O79" i="22"/>
  <c r="O75" i="22"/>
  <c r="O71" i="22"/>
  <c r="J80" i="22"/>
  <c r="J76" i="22"/>
  <c r="J72" i="22"/>
  <c r="H82" i="22"/>
  <c r="H127" i="22" s="1"/>
  <c r="T65" i="22"/>
  <c r="T63" i="22"/>
  <c r="O66" i="22"/>
  <c r="N68" i="22"/>
  <c r="N126" i="22" s="1"/>
  <c r="O64" i="22"/>
  <c r="J67" i="22"/>
  <c r="J65" i="22"/>
  <c r="J63" i="22"/>
  <c r="T58" i="22"/>
  <c r="T56" i="22"/>
  <c r="T54" i="22"/>
  <c r="T52" i="22"/>
  <c r="T50" i="22"/>
  <c r="O58" i="22"/>
  <c r="O56" i="22"/>
  <c r="O54" i="22"/>
  <c r="O52" i="22"/>
  <c r="O50" i="22"/>
  <c r="J58" i="22"/>
  <c r="J56" i="22"/>
  <c r="J54" i="22"/>
  <c r="J52" i="22"/>
  <c r="J50" i="22"/>
  <c r="T46" i="22"/>
  <c r="T44" i="22"/>
  <c r="T42" i="22"/>
  <c r="T40" i="22"/>
  <c r="T38" i="22"/>
  <c r="T36" i="22"/>
  <c r="T34" i="22"/>
  <c r="T30" i="22"/>
  <c r="O46" i="22"/>
  <c r="O44" i="22"/>
  <c r="O42" i="22"/>
  <c r="O40" i="22"/>
  <c r="O38" i="22"/>
  <c r="O36" i="22"/>
  <c r="O34" i="22"/>
  <c r="O32" i="22"/>
  <c r="O30" i="22"/>
  <c r="J46" i="22"/>
  <c r="J44" i="22"/>
  <c r="J42" i="22"/>
  <c r="J40" i="22"/>
  <c r="J38" i="22"/>
  <c r="J36" i="22"/>
  <c r="J34" i="22"/>
  <c r="J32" i="22"/>
  <c r="J30" i="22"/>
  <c r="T25" i="22"/>
  <c r="T23" i="22"/>
  <c r="T21" i="22"/>
  <c r="T19" i="22"/>
  <c r="T17" i="22"/>
  <c r="T15" i="22"/>
  <c r="T13" i="22"/>
  <c r="T11" i="22"/>
  <c r="T9" i="22"/>
  <c r="Q27" i="22"/>
  <c r="Q123" i="22" s="1"/>
  <c r="O25" i="22"/>
  <c r="O23" i="22"/>
  <c r="O21" i="22"/>
  <c r="O19" i="22"/>
  <c r="O17" i="22"/>
  <c r="O15" i="22"/>
  <c r="O13" i="22"/>
  <c r="O11" i="22"/>
  <c r="O9" i="22"/>
  <c r="O7" i="22"/>
  <c r="I27" i="22"/>
  <c r="I123" i="22" s="1"/>
  <c r="H27" i="22"/>
  <c r="H123" i="22" s="1"/>
  <c r="R130" i="22"/>
  <c r="I130" i="22"/>
  <c r="L27" i="22"/>
  <c r="L123" i="22" s="1"/>
  <c r="T32" i="22"/>
  <c r="J13" i="22"/>
  <c r="O117" i="21"/>
  <c r="O125" i="21" s="1"/>
  <c r="M117" i="21"/>
  <c r="M125" i="21" s="1"/>
  <c r="Q116" i="21"/>
  <c r="Q115" i="21"/>
  <c r="Q113" i="21"/>
  <c r="Q112" i="21"/>
  <c r="Q111" i="21"/>
  <c r="Q109" i="21"/>
  <c r="Q108" i="21"/>
  <c r="Q107" i="21"/>
  <c r="J117" i="21"/>
  <c r="J125" i="21" s="1"/>
  <c r="Q105" i="21"/>
  <c r="O102" i="21"/>
  <c r="O124" i="21" s="1"/>
  <c r="M102" i="21"/>
  <c r="M124" i="21" s="1"/>
  <c r="Q101" i="21"/>
  <c r="Q100" i="21"/>
  <c r="Q98" i="21"/>
  <c r="Q97" i="21"/>
  <c r="Q96" i="21"/>
  <c r="Q94" i="21"/>
  <c r="Q93" i="21"/>
  <c r="Q92" i="21"/>
  <c r="Q90" i="21"/>
  <c r="Q89" i="21"/>
  <c r="Q88" i="21"/>
  <c r="Q86" i="21"/>
  <c r="J102" i="21"/>
  <c r="J124" i="21" s="1"/>
  <c r="H102" i="21"/>
  <c r="H124" i="21" s="1"/>
  <c r="Q81" i="21"/>
  <c r="Q79" i="21"/>
  <c r="Q78" i="21"/>
  <c r="Q77" i="21"/>
  <c r="Q75" i="21"/>
  <c r="Q74" i="21"/>
  <c r="Q73" i="21"/>
  <c r="Q71" i="21"/>
  <c r="O69" i="21"/>
  <c r="O122" i="21" s="1"/>
  <c r="M69" i="21"/>
  <c r="M122" i="21" s="1"/>
  <c r="Q68" i="21"/>
  <c r="Q67" i="21"/>
  <c r="Q66" i="21"/>
  <c r="J69" i="21"/>
  <c r="J122" i="21" s="1"/>
  <c r="O61" i="21"/>
  <c r="O121" i="21" s="1"/>
  <c r="M61" i="21"/>
  <c r="M121" i="21" s="1"/>
  <c r="Q60" i="21"/>
  <c r="Q59" i="21"/>
  <c r="Q57" i="21"/>
  <c r="Q56" i="21"/>
  <c r="Q55" i="21"/>
  <c r="Q53" i="21"/>
  <c r="Q52" i="21"/>
  <c r="J61" i="21"/>
  <c r="J121" i="21" s="1"/>
  <c r="H61" i="21"/>
  <c r="H121" i="21" s="1"/>
  <c r="O49" i="21"/>
  <c r="O120" i="21" s="1"/>
  <c r="M49" i="21"/>
  <c r="M120" i="21" s="1"/>
  <c r="Q48" i="21"/>
  <c r="Q46" i="21"/>
  <c r="Q45" i="21"/>
  <c r="Q44" i="21"/>
  <c r="Q42" i="21"/>
  <c r="Q41" i="21"/>
  <c r="Q39" i="21"/>
  <c r="Q37" i="21"/>
  <c r="Q35" i="21"/>
  <c r="Q33" i="21"/>
  <c r="J49" i="21"/>
  <c r="J120" i="21" s="1"/>
  <c r="H49" i="21"/>
  <c r="H120" i="21" s="1"/>
  <c r="G28" i="21"/>
  <c r="G119" i="21" s="1"/>
  <c r="Q26" i="21"/>
  <c r="Q24" i="21"/>
  <c r="Q22" i="21"/>
  <c r="Q20" i="21"/>
  <c r="Q18" i="21"/>
  <c r="Q16" i="21"/>
  <c r="Q14" i="21"/>
  <c r="Q12" i="21"/>
  <c r="Q10" i="21"/>
  <c r="I28" i="21"/>
  <c r="I119" i="21" s="1"/>
  <c r="H28" i="21"/>
  <c r="H119" i="21" s="1"/>
  <c r="N117" i="21"/>
  <c r="N125" i="21" s="1"/>
  <c r="L117" i="21"/>
  <c r="L125" i="21" s="1"/>
  <c r="I117" i="21"/>
  <c r="I125" i="21" s="1"/>
  <c r="G117" i="21"/>
  <c r="G125" i="21" s="1"/>
  <c r="N102" i="21"/>
  <c r="N124" i="21" s="1"/>
  <c r="L102" i="21"/>
  <c r="L124" i="21" s="1"/>
  <c r="I102" i="21"/>
  <c r="I124" i="21" s="1"/>
  <c r="G102" i="21"/>
  <c r="G124" i="21" s="1"/>
  <c r="O82" i="21"/>
  <c r="O123" i="21" s="1"/>
  <c r="N82" i="21"/>
  <c r="N123" i="21" s="1"/>
  <c r="M82" i="21"/>
  <c r="M123" i="21" s="1"/>
  <c r="L82" i="21"/>
  <c r="L123" i="21" s="1"/>
  <c r="J82" i="21"/>
  <c r="J123" i="21" s="1"/>
  <c r="I82" i="21"/>
  <c r="I123" i="21" s="1"/>
  <c r="H82" i="21"/>
  <c r="H123" i="21" s="1"/>
  <c r="G82" i="21"/>
  <c r="G123" i="21" s="1"/>
  <c r="N69" i="21"/>
  <c r="N122" i="21" s="1"/>
  <c r="L69" i="21"/>
  <c r="L122" i="21" s="1"/>
  <c r="I69" i="21"/>
  <c r="I122" i="21" s="1"/>
  <c r="G69" i="21"/>
  <c r="G122" i="21" s="1"/>
  <c r="N61" i="21"/>
  <c r="N121" i="21" s="1"/>
  <c r="L61" i="21"/>
  <c r="L121" i="21" s="1"/>
  <c r="I61" i="21"/>
  <c r="I121" i="21" s="1"/>
  <c r="G61" i="21"/>
  <c r="G121" i="21" s="1"/>
  <c r="N49" i="21"/>
  <c r="N120" i="21" s="1"/>
  <c r="L49" i="21"/>
  <c r="L120" i="21" s="1"/>
  <c r="I49" i="21"/>
  <c r="I120" i="21" s="1"/>
  <c r="G49" i="21"/>
  <c r="G120" i="21" s="1"/>
  <c r="O28" i="21"/>
  <c r="O119" i="21" s="1"/>
  <c r="N28" i="21"/>
  <c r="N119" i="21" s="1"/>
  <c r="M28" i="21"/>
  <c r="M119" i="21" s="1"/>
  <c r="L28" i="21"/>
  <c r="L119" i="21" s="1"/>
  <c r="J28" i="21"/>
  <c r="J119" i="21" s="1"/>
  <c r="Q51" i="21"/>
  <c r="Q114" i="21"/>
  <c r="Q110" i="21"/>
  <c r="Q106" i="21"/>
  <c r="Q99" i="21"/>
  <c r="Q95" i="21"/>
  <c r="Q91" i="21"/>
  <c r="Q87" i="21"/>
  <c r="Q80" i="21"/>
  <c r="Q76" i="21"/>
  <c r="Q72" i="21"/>
  <c r="Q65" i="21"/>
  <c r="Q58" i="21"/>
  <c r="Q54" i="21"/>
  <c r="Q47" i="21"/>
  <c r="Q43" i="21"/>
  <c r="Q40" i="21"/>
  <c r="Q38" i="21"/>
  <c r="Q36" i="21"/>
  <c r="Q34" i="21"/>
  <c r="Q32" i="21"/>
  <c r="Q27" i="21"/>
  <c r="Q25" i="21"/>
  <c r="Q23" i="21"/>
  <c r="Q21" i="21"/>
  <c r="Q19" i="21"/>
  <c r="Q17" i="21"/>
  <c r="Q15" i="21"/>
  <c r="Q13" i="21"/>
  <c r="Q11" i="21"/>
  <c r="Q9" i="21"/>
  <c r="V101" i="17"/>
  <c r="V99" i="17"/>
  <c r="V97" i="17"/>
  <c r="V95" i="17"/>
  <c r="V93" i="17"/>
  <c r="V91" i="17"/>
  <c r="V89" i="17"/>
  <c r="V87" i="17"/>
  <c r="V85" i="17"/>
  <c r="S82" i="17"/>
  <c r="S109" i="17" s="1"/>
  <c r="Q82" i="17"/>
  <c r="Q109" i="17" s="1"/>
  <c r="N82" i="17"/>
  <c r="N109" i="17" s="1"/>
  <c r="L82" i="17"/>
  <c r="L109" i="17" s="1"/>
  <c r="V80" i="17"/>
  <c r="V78" i="17"/>
  <c r="V76" i="17"/>
  <c r="V74" i="17"/>
  <c r="V72" i="17"/>
  <c r="V66" i="17"/>
  <c r="V64" i="17"/>
  <c r="N60" i="17"/>
  <c r="N107" i="17" s="1"/>
  <c r="L60" i="17"/>
  <c r="L107" i="17" s="1"/>
  <c r="V59" i="17"/>
  <c r="V58" i="17"/>
  <c r="V57" i="17"/>
  <c r="V54" i="17"/>
  <c r="V53" i="17"/>
  <c r="V51" i="17"/>
  <c r="I60" i="17"/>
  <c r="I107" i="17" s="1"/>
  <c r="G60" i="17"/>
  <c r="G107" i="17" s="1"/>
  <c r="S48" i="17"/>
  <c r="S106" i="17" s="1"/>
  <c r="Q48" i="17"/>
  <c r="Q106" i="17" s="1"/>
  <c r="N48" i="17"/>
  <c r="N106" i="17" s="1"/>
  <c r="L48" i="17"/>
  <c r="L106" i="17" s="1"/>
  <c r="V47" i="17"/>
  <c r="V45" i="17"/>
  <c r="V44" i="17"/>
  <c r="V43" i="17"/>
  <c r="V41" i="17"/>
  <c r="V40" i="17"/>
  <c r="V39" i="17"/>
  <c r="V37" i="17"/>
  <c r="V36" i="17"/>
  <c r="V35" i="17"/>
  <c r="V33" i="17"/>
  <c r="V32" i="17"/>
  <c r="I48" i="17"/>
  <c r="I106" i="17" s="1"/>
  <c r="G48" i="17"/>
  <c r="G106" i="17" s="1"/>
  <c r="S27" i="17"/>
  <c r="S105" i="17" s="1"/>
  <c r="Q27" i="17"/>
  <c r="Q105" i="17" s="1"/>
  <c r="N27" i="17"/>
  <c r="N105" i="17" s="1"/>
  <c r="L27" i="17"/>
  <c r="L105" i="17" s="1"/>
  <c r="V25" i="17"/>
  <c r="V23" i="17"/>
  <c r="V21" i="17"/>
  <c r="V19" i="17"/>
  <c r="V17" i="17"/>
  <c r="V15" i="17"/>
  <c r="V13" i="17"/>
  <c r="V11" i="17"/>
  <c r="V9" i="17"/>
  <c r="I27" i="17"/>
  <c r="I105" i="17" s="1"/>
  <c r="T103" i="17"/>
  <c r="T110" i="17" s="1"/>
  <c r="S103" i="17"/>
  <c r="S110" i="17" s="1"/>
  <c r="R103" i="17"/>
  <c r="R110" i="17" s="1"/>
  <c r="Q103" i="17"/>
  <c r="Q110" i="17" s="1"/>
  <c r="O103" i="17"/>
  <c r="O110" i="17" s="1"/>
  <c r="N103" i="17"/>
  <c r="N110" i="17" s="1"/>
  <c r="M103" i="17"/>
  <c r="M110" i="17" s="1"/>
  <c r="L103" i="17"/>
  <c r="L110" i="17" s="1"/>
  <c r="J103" i="17"/>
  <c r="J110" i="17" s="1"/>
  <c r="I103" i="17"/>
  <c r="I110" i="17" s="1"/>
  <c r="H103" i="17"/>
  <c r="H110" i="17" s="1"/>
  <c r="G103" i="17"/>
  <c r="G110" i="17" s="1"/>
  <c r="T82" i="17"/>
  <c r="T109" i="17" s="1"/>
  <c r="R82" i="17"/>
  <c r="R109" i="17" s="1"/>
  <c r="O82" i="17"/>
  <c r="O109" i="17" s="1"/>
  <c r="M82" i="17"/>
  <c r="M109" i="17" s="1"/>
  <c r="J82" i="17"/>
  <c r="J109" i="17" s="1"/>
  <c r="H82" i="17"/>
  <c r="H109" i="17" s="1"/>
  <c r="G68" i="17"/>
  <c r="G108" i="17" s="1"/>
  <c r="G27" i="17"/>
  <c r="G105" i="17" s="1"/>
  <c r="T60" i="17"/>
  <c r="T107" i="17" s="1"/>
  <c r="S60" i="17"/>
  <c r="S107" i="17" s="1"/>
  <c r="R60" i="17"/>
  <c r="R107" i="17" s="1"/>
  <c r="Q60" i="17"/>
  <c r="Q107" i="17" s="1"/>
  <c r="O60" i="17"/>
  <c r="O107" i="17" s="1"/>
  <c r="M60" i="17"/>
  <c r="M107" i="17" s="1"/>
  <c r="J60" i="17"/>
  <c r="J107" i="17" s="1"/>
  <c r="H60" i="17"/>
  <c r="H107" i="17" s="1"/>
  <c r="T68" i="17"/>
  <c r="T108" i="17" s="1"/>
  <c r="S68" i="17"/>
  <c r="S108" i="17" s="1"/>
  <c r="R68" i="17"/>
  <c r="R108" i="17" s="1"/>
  <c r="Q68" i="17"/>
  <c r="Q108" i="17" s="1"/>
  <c r="O68" i="17"/>
  <c r="O108" i="17" s="1"/>
  <c r="N68" i="17"/>
  <c r="N108" i="17" s="1"/>
  <c r="M68" i="17"/>
  <c r="M108" i="17" s="1"/>
  <c r="L68" i="17"/>
  <c r="L108" i="17" s="1"/>
  <c r="J68" i="17"/>
  <c r="J108" i="17" s="1"/>
  <c r="I68" i="17"/>
  <c r="I108" i="17" s="1"/>
  <c r="H68" i="17"/>
  <c r="H108" i="17" s="1"/>
  <c r="T48" i="17"/>
  <c r="T106" i="17" s="1"/>
  <c r="R48" i="17"/>
  <c r="R106" i="17" s="1"/>
  <c r="O48" i="17"/>
  <c r="O106" i="17" s="1"/>
  <c r="M48" i="17"/>
  <c r="M106" i="17" s="1"/>
  <c r="J48" i="17"/>
  <c r="J106" i="17" s="1"/>
  <c r="H48" i="17"/>
  <c r="H106" i="17" s="1"/>
  <c r="T27" i="17"/>
  <c r="T105" i="17" s="1"/>
  <c r="R27" i="17"/>
  <c r="R105" i="17" s="1"/>
  <c r="O27" i="17"/>
  <c r="O105" i="17" s="1"/>
  <c r="M27" i="17"/>
  <c r="M105" i="17" s="1"/>
  <c r="J27" i="17"/>
  <c r="J105" i="17" s="1"/>
  <c r="H27" i="17"/>
  <c r="H105" i="17" s="1"/>
  <c r="V102" i="17"/>
  <c r="V100" i="17"/>
  <c r="V98" i="17"/>
  <c r="V96" i="17"/>
  <c r="V94" i="17"/>
  <c r="V92" i="17"/>
  <c r="V90" i="17"/>
  <c r="V88" i="17"/>
  <c r="V86" i="17"/>
  <c r="V81" i="17"/>
  <c r="V79" i="17"/>
  <c r="V77" i="17"/>
  <c r="V75" i="17"/>
  <c r="V73" i="17"/>
  <c r="V71" i="17"/>
  <c r="V67" i="17"/>
  <c r="V65" i="17"/>
  <c r="V63" i="17"/>
  <c r="V56" i="17"/>
  <c r="V52" i="17"/>
  <c r="V46" i="17"/>
  <c r="V42" i="17"/>
  <c r="V38" i="17"/>
  <c r="V34" i="17"/>
  <c r="V31" i="17"/>
  <c r="V26" i="17"/>
  <c r="V24" i="17"/>
  <c r="V22" i="17"/>
  <c r="V20" i="17"/>
  <c r="V18" i="17"/>
  <c r="V16" i="17"/>
  <c r="V14" i="17"/>
  <c r="V12" i="17"/>
  <c r="V10" i="17"/>
  <c r="V8" i="17"/>
  <c r="V7" i="17"/>
  <c r="N107" i="23"/>
  <c r="N115" i="23" s="1"/>
  <c r="M115" i="23"/>
  <c r="N103" i="23"/>
  <c r="M103" i="23"/>
  <c r="N102" i="23"/>
  <c r="M102" i="23"/>
  <c r="N101" i="23"/>
  <c r="M101" i="23"/>
  <c r="N100" i="23"/>
  <c r="M100" i="23"/>
  <c r="N99" i="23"/>
  <c r="M99" i="23"/>
  <c r="N98" i="23"/>
  <c r="M98" i="23"/>
  <c r="N97" i="23"/>
  <c r="M97" i="23"/>
  <c r="N96" i="23"/>
  <c r="M96" i="23"/>
  <c r="N95" i="23"/>
  <c r="M95" i="23"/>
  <c r="N94" i="23"/>
  <c r="M94" i="23"/>
  <c r="N93" i="23"/>
  <c r="M93" i="23"/>
  <c r="N92" i="23"/>
  <c r="M92" i="23"/>
  <c r="N91" i="23"/>
  <c r="M91" i="23"/>
  <c r="N90" i="23"/>
  <c r="M90" i="23"/>
  <c r="N89" i="23"/>
  <c r="M89" i="23"/>
  <c r="N88" i="23"/>
  <c r="M88" i="23"/>
  <c r="N87" i="23"/>
  <c r="M87" i="23"/>
  <c r="N86" i="23"/>
  <c r="M86" i="23"/>
  <c r="N82" i="23"/>
  <c r="M82" i="23"/>
  <c r="N81" i="23"/>
  <c r="M81" i="23"/>
  <c r="N80" i="23"/>
  <c r="M80" i="23"/>
  <c r="N79" i="23"/>
  <c r="M79" i="23"/>
  <c r="N78" i="23"/>
  <c r="M78" i="23"/>
  <c r="N77" i="23"/>
  <c r="M77" i="23"/>
  <c r="N76" i="23"/>
  <c r="M76" i="23"/>
  <c r="N75" i="23"/>
  <c r="M75" i="23"/>
  <c r="N74" i="23"/>
  <c r="M74" i="23"/>
  <c r="N73" i="23"/>
  <c r="M73" i="23"/>
  <c r="N72" i="23"/>
  <c r="M72" i="23"/>
  <c r="N71" i="23"/>
  <c r="M71" i="23"/>
  <c r="N68" i="23"/>
  <c r="M68" i="23"/>
  <c r="N67" i="23"/>
  <c r="M67" i="23"/>
  <c r="N66" i="23"/>
  <c r="M66" i="23"/>
  <c r="N65" i="23"/>
  <c r="M65" i="23"/>
  <c r="N64" i="23"/>
  <c r="M64" i="23"/>
  <c r="N60" i="23"/>
  <c r="M60" i="23"/>
  <c r="N59" i="23"/>
  <c r="M59" i="23"/>
  <c r="N58" i="23"/>
  <c r="M58" i="23"/>
  <c r="N57" i="23"/>
  <c r="M57" i="23"/>
  <c r="N56" i="23"/>
  <c r="M56" i="23"/>
  <c r="N55" i="23"/>
  <c r="M55" i="23"/>
  <c r="N54" i="23"/>
  <c r="M54" i="23"/>
  <c r="N53" i="23"/>
  <c r="M53" i="23"/>
  <c r="N52" i="23"/>
  <c r="M52" i="23"/>
  <c r="N51" i="23"/>
  <c r="M51" i="23"/>
  <c r="G28" i="23"/>
  <c r="G109" i="23" s="1"/>
  <c r="G49" i="23"/>
  <c r="G110" i="23" s="1"/>
  <c r="G61" i="23"/>
  <c r="G111" i="23" s="1"/>
  <c r="G69" i="23"/>
  <c r="G112" i="23" s="1"/>
  <c r="G83" i="23"/>
  <c r="G113" i="23" s="1"/>
  <c r="G104" i="23"/>
  <c r="G114" i="23" s="1"/>
  <c r="G115" i="23"/>
  <c r="N48" i="23"/>
  <c r="M48" i="23"/>
  <c r="N47" i="23"/>
  <c r="M47" i="23"/>
  <c r="N46" i="23"/>
  <c r="M46" i="23"/>
  <c r="N45" i="23"/>
  <c r="M45" i="23"/>
  <c r="N44" i="23"/>
  <c r="M44" i="23"/>
  <c r="N43" i="23"/>
  <c r="M43" i="23"/>
  <c r="N42" i="23"/>
  <c r="M42" i="23"/>
  <c r="N41" i="23"/>
  <c r="M41" i="23"/>
  <c r="N40" i="23"/>
  <c r="M40" i="23"/>
  <c r="N39" i="23"/>
  <c r="M39" i="23"/>
  <c r="N38" i="23"/>
  <c r="M38" i="23"/>
  <c r="N37" i="23"/>
  <c r="M37" i="23"/>
  <c r="N36" i="23"/>
  <c r="M36" i="23"/>
  <c r="N35" i="23"/>
  <c r="M35" i="23"/>
  <c r="N34" i="23"/>
  <c r="M34" i="23"/>
  <c r="N33" i="23"/>
  <c r="M33" i="23"/>
  <c r="N32" i="23"/>
  <c r="M32" i="23"/>
  <c r="N31" i="23"/>
  <c r="M31" i="23"/>
  <c r="N27" i="23"/>
  <c r="M27" i="23"/>
  <c r="N26" i="23"/>
  <c r="M26" i="23"/>
  <c r="N25" i="23"/>
  <c r="M25" i="23"/>
  <c r="N24" i="23"/>
  <c r="M24" i="23"/>
  <c r="N23" i="23"/>
  <c r="M23" i="23"/>
  <c r="N22" i="23"/>
  <c r="M22" i="23"/>
  <c r="N21" i="23"/>
  <c r="M21" i="23"/>
  <c r="N20" i="23"/>
  <c r="M20" i="23"/>
  <c r="N19" i="23"/>
  <c r="M19" i="23"/>
  <c r="N18" i="23"/>
  <c r="M18" i="23"/>
  <c r="N17" i="23"/>
  <c r="M17" i="23"/>
  <c r="N16" i="23"/>
  <c r="M16" i="23"/>
  <c r="N15" i="23"/>
  <c r="M15" i="23"/>
  <c r="N14" i="23"/>
  <c r="M14" i="23"/>
  <c r="N13" i="23"/>
  <c r="M13" i="23"/>
  <c r="N12" i="23"/>
  <c r="M12" i="23"/>
  <c r="N11" i="23"/>
  <c r="M11" i="23"/>
  <c r="N10" i="23"/>
  <c r="M10" i="23"/>
  <c r="N9" i="23"/>
  <c r="M9" i="23"/>
  <c r="N8" i="23"/>
  <c r="M8" i="23"/>
  <c r="L115" i="23"/>
  <c r="J115" i="23"/>
  <c r="I115" i="23"/>
  <c r="B115" i="23"/>
  <c r="B114" i="23"/>
  <c r="B113" i="23"/>
  <c r="B112" i="23"/>
  <c r="B111" i="23"/>
  <c r="B110" i="23"/>
  <c r="B109" i="23"/>
  <c r="L104" i="23"/>
  <c r="L114" i="23" s="1"/>
  <c r="J104" i="23"/>
  <c r="J114" i="23" s="1"/>
  <c r="I104" i="23"/>
  <c r="I114" i="23" s="1"/>
  <c r="L83" i="23"/>
  <c r="L113" i="23" s="1"/>
  <c r="J83" i="23"/>
  <c r="J113" i="23" s="1"/>
  <c r="I83" i="23"/>
  <c r="I113" i="23" s="1"/>
  <c r="L69" i="23"/>
  <c r="L112" i="23" s="1"/>
  <c r="J69" i="23"/>
  <c r="J112" i="23" s="1"/>
  <c r="I69" i="23"/>
  <c r="I112" i="23" s="1"/>
  <c r="L61" i="23"/>
  <c r="L111" i="23" s="1"/>
  <c r="J61" i="23"/>
  <c r="J111" i="23" s="1"/>
  <c r="I61" i="23"/>
  <c r="I111" i="23" s="1"/>
  <c r="L49" i="23"/>
  <c r="L110" i="23" s="1"/>
  <c r="I49" i="23"/>
  <c r="I110" i="23" s="1"/>
  <c r="J49" i="23"/>
  <c r="J110" i="23" s="1"/>
  <c r="L28" i="23"/>
  <c r="L109" i="23" s="1"/>
  <c r="J28" i="23"/>
  <c r="J109" i="23" s="1"/>
  <c r="I28" i="23"/>
  <c r="I109" i="23" s="1"/>
  <c r="P82" i="11"/>
  <c r="P124" i="11" s="1"/>
  <c r="L82" i="11"/>
  <c r="L124" i="11" s="1"/>
  <c r="G82" i="11"/>
  <c r="G124" i="11" s="1"/>
  <c r="L68" i="11"/>
  <c r="L123" i="11" s="1"/>
  <c r="O60" i="11"/>
  <c r="O122" i="11" s="1"/>
  <c r="K60" i="11"/>
  <c r="K122" i="11" s="1"/>
  <c r="P48" i="11"/>
  <c r="P121" i="11" s="1"/>
  <c r="L48" i="11"/>
  <c r="L121" i="11" s="1"/>
  <c r="I34" i="11"/>
  <c r="I33" i="11"/>
  <c r="I32" i="11"/>
  <c r="I31" i="11"/>
  <c r="I30" i="11"/>
  <c r="Q26" i="11"/>
  <c r="Q25" i="11"/>
  <c r="Q23" i="11"/>
  <c r="Q22" i="11"/>
  <c r="Q21" i="11"/>
  <c r="Q20" i="11"/>
  <c r="Q19" i="11"/>
  <c r="Q18" i="11"/>
  <c r="Q17" i="11"/>
  <c r="Q15" i="11"/>
  <c r="Q14" i="11"/>
  <c r="Q13" i="11"/>
  <c r="Q12" i="11"/>
  <c r="Q11" i="11"/>
  <c r="Q10" i="11"/>
  <c r="Q9" i="11"/>
  <c r="P27" i="11"/>
  <c r="P120" i="11" s="1"/>
  <c r="M26" i="11"/>
  <c r="M25" i="11"/>
  <c r="M24" i="11"/>
  <c r="M23" i="11"/>
  <c r="M22" i="11"/>
  <c r="M21" i="11"/>
  <c r="M19" i="11"/>
  <c r="M18" i="11"/>
  <c r="M17" i="11"/>
  <c r="M16" i="11"/>
  <c r="M15" i="11"/>
  <c r="M14" i="11"/>
  <c r="M13" i="11"/>
  <c r="M11" i="11"/>
  <c r="M10" i="11"/>
  <c r="M9" i="11"/>
  <c r="M8" i="11"/>
  <c r="L27" i="11"/>
  <c r="L120" i="11" s="1"/>
  <c r="I8" i="11"/>
  <c r="H27" i="11"/>
  <c r="H120" i="11" s="1"/>
  <c r="O118" i="11"/>
  <c r="O126" i="11" s="1"/>
  <c r="K118" i="11"/>
  <c r="K126" i="11" s="1"/>
  <c r="G118" i="11"/>
  <c r="G126" i="11" s="1"/>
  <c r="P103" i="11"/>
  <c r="P125" i="11" s="1"/>
  <c r="O103" i="11"/>
  <c r="O125" i="11" s="1"/>
  <c r="K103" i="11"/>
  <c r="K125" i="11" s="1"/>
  <c r="H103" i="11"/>
  <c r="H125" i="11" s="1"/>
  <c r="G103" i="11"/>
  <c r="G125" i="11" s="1"/>
  <c r="O82" i="11"/>
  <c r="O124" i="11" s="1"/>
  <c r="K82" i="11"/>
  <c r="K124" i="11" s="1"/>
  <c r="O68" i="11"/>
  <c r="O123" i="11" s="1"/>
  <c r="K68" i="11"/>
  <c r="K123" i="11" s="1"/>
  <c r="H68" i="11"/>
  <c r="H123" i="11" s="1"/>
  <c r="G68" i="11"/>
  <c r="G123" i="11" s="1"/>
  <c r="O48" i="11"/>
  <c r="O121" i="11" s="1"/>
  <c r="K48" i="11"/>
  <c r="K121" i="11" s="1"/>
  <c r="H48" i="11"/>
  <c r="H121" i="11" s="1"/>
  <c r="G48" i="11"/>
  <c r="G121" i="11" s="1"/>
  <c r="O27" i="11"/>
  <c r="O120" i="11" s="1"/>
  <c r="K27" i="11"/>
  <c r="K120" i="11" s="1"/>
  <c r="Q117" i="11"/>
  <c r="Q113" i="11"/>
  <c r="Q109" i="11"/>
  <c r="M117" i="11"/>
  <c r="M113" i="11"/>
  <c r="M109" i="11"/>
  <c r="I117" i="11"/>
  <c r="I113" i="11"/>
  <c r="I109" i="11"/>
  <c r="Q102" i="11"/>
  <c r="Q98" i="11"/>
  <c r="Q94" i="11"/>
  <c r="Q90" i="11"/>
  <c r="Q86" i="11"/>
  <c r="M100" i="11"/>
  <c r="M96" i="11"/>
  <c r="M92" i="11"/>
  <c r="M88" i="11"/>
  <c r="I102" i="11"/>
  <c r="I98" i="11"/>
  <c r="I94" i="11"/>
  <c r="I90" i="11"/>
  <c r="I86" i="11"/>
  <c r="Q78" i="11"/>
  <c r="Q74" i="11"/>
  <c r="Q70" i="11"/>
  <c r="M78" i="11"/>
  <c r="M74" i="11"/>
  <c r="I79" i="11"/>
  <c r="I71" i="11"/>
  <c r="M65" i="11"/>
  <c r="Q59" i="11"/>
  <c r="Q51" i="11"/>
  <c r="M52" i="11"/>
  <c r="I53" i="11"/>
  <c r="Q42" i="11"/>
  <c r="Q34" i="11"/>
  <c r="M44" i="11"/>
  <c r="M36" i="11"/>
  <c r="I47" i="11"/>
  <c r="I43" i="11"/>
  <c r="I39" i="11"/>
  <c r="I35" i="11"/>
  <c r="Q24" i="11"/>
  <c r="Q16" i="11"/>
  <c r="Q8" i="11"/>
  <c r="M20" i="11"/>
  <c r="M12" i="11"/>
  <c r="I26" i="11"/>
  <c r="I24" i="11"/>
  <c r="I22" i="11"/>
  <c r="I20" i="11"/>
  <c r="I18" i="11"/>
  <c r="I16" i="11"/>
  <c r="I14" i="11"/>
  <c r="I12" i="11"/>
  <c r="I10" i="11"/>
  <c r="G38" i="8"/>
  <c r="F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O130" i="10"/>
  <c r="K118" i="10"/>
  <c r="K129" i="10" s="1"/>
  <c r="K103" i="10"/>
  <c r="K128" i="10" s="1"/>
  <c r="K82" i="10"/>
  <c r="K127" i="10" s="1"/>
  <c r="K68" i="10"/>
  <c r="K126" i="10" s="1"/>
  <c r="K60" i="10"/>
  <c r="K125" i="10" s="1"/>
  <c r="K48" i="10"/>
  <c r="K124" i="10" s="1"/>
  <c r="Q25" i="10"/>
  <c r="Q23" i="10"/>
  <c r="Q21" i="10"/>
  <c r="Q19" i="10"/>
  <c r="Q17" i="10"/>
  <c r="Q15" i="10"/>
  <c r="Q13" i="10"/>
  <c r="Q11" i="10"/>
  <c r="Q9" i="10"/>
  <c r="O27" i="10"/>
  <c r="O123" i="10" s="1"/>
  <c r="M25" i="10"/>
  <c r="M23" i="10"/>
  <c r="M21" i="10"/>
  <c r="M19" i="10"/>
  <c r="M17" i="10"/>
  <c r="M15" i="10"/>
  <c r="M13" i="10"/>
  <c r="M11" i="10"/>
  <c r="M9" i="10"/>
  <c r="M7" i="10"/>
  <c r="I25" i="10"/>
  <c r="I23" i="10"/>
  <c r="I21" i="10"/>
  <c r="I19" i="10"/>
  <c r="I17" i="10"/>
  <c r="I15" i="10"/>
  <c r="I13" i="10"/>
  <c r="I11" i="10"/>
  <c r="I9" i="10"/>
  <c r="G27" i="10"/>
  <c r="G123" i="10" s="1"/>
  <c r="P130" i="10"/>
  <c r="L130" i="10"/>
  <c r="K130" i="10"/>
  <c r="H130" i="10"/>
  <c r="G130" i="10"/>
  <c r="P118" i="10"/>
  <c r="P129" i="10" s="1"/>
  <c r="O118" i="10"/>
  <c r="O129" i="10" s="1"/>
  <c r="L118" i="10"/>
  <c r="L129" i="10" s="1"/>
  <c r="H118" i="10"/>
  <c r="H129" i="10" s="1"/>
  <c r="G118" i="10"/>
  <c r="G129" i="10" s="1"/>
  <c r="P103" i="10"/>
  <c r="P128" i="10" s="1"/>
  <c r="O103" i="10"/>
  <c r="O128" i="10" s="1"/>
  <c r="L103" i="10"/>
  <c r="L128" i="10" s="1"/>
  <c r="H103" i="10"/>
  <c r="H128" i="10" s="1"/>
  <c r="G103" i="10"/>
  <c r="G128" i="10" s="1"/>
  <c r="P82" i="10"/>
  <c r="P127" i="10" s="1"/>
  <c r="O82" i="10"/>
  <c r="O127" i="10" s="1"/>
  <c r="L82" i="10"/>
  <c r="L127" i="10" s="1"/>
  <c r="H82" i="10"/>
  <c r="H127" i="10" s="1"/>
  <c r="G82" i="10"/>
  <c r="G127" i="10" s="1"/>
  <c r="P68" i="10"/>
  <c r="P126" i="10" s="1"/>
  <c r="O68" i="10"/>
  <c r="O126" i="10" s="1"/>
  <c r="L68" i="10"/>
  <c r="L126" i="10" s="1"/>
  <c r="H68" i="10"/>
  <c r="H126" i="10" s="1"/>
  <c r="G68" i="10"/>
  <c r="G126" i="10" s="1"/>
  <c r="P60" i="10"/>
  <c r="P125" i="10" s="1"/>
  <c r="O60" i="10"/>
  <c r="O125" i="10" s="1"/>
  <c r="L60" i="10"/>
  <c r="L125" i="10" s="1"/>
  <c r="H60" i="10"/>
  <c r="H125" i="10" s="1"/>
  <c r="G60" i="10"/>
  <c r="G125" i="10" s="1"/>
  <c r="P48" i="10"/>
  <c r="P124" i="10" s="1"/>
  <c r="O48" i="10"/>
  <c r="O124" i="10" s="1"/>
  <c r="L48" i="10"/>
  <c r="L124" i="10" s="1"/>
  <c r="H48" i="10"/>
  <c r="H124" i="10" s="1"/>
  <c r="G48" i="10"/>
  <c r="G124" i="10" s="1"/>
  <c r="P27" i="10"/>
  <c r="P123" i="10" s="1"/>
  <c r="L27" i="10"/>
  <c r="L123" i="10" s="1"/>
  <c r="K27" i="10"/>
  <c r="K123" i="10" s="1"/>
  <c r="H27" i="10"/>
  <c r="H123" i="10" s="1"/>
  <c r="Q121" i="10"/>
  <c r="Q130" i="10" s="1"/>
  <c r="M121" i="10"/>
  <c r="M130" i="10" s="1"/>
  <c r="I121" i="10"/>
  <c r="Q117" i="10"/>
  <c r="Q116" i="10"/>
  <c r="Q115" i="10"/>
  <c r="Q114" i="10"/>
  <c r="Q113" i="10"/>
  <c r="Q112" i="10"/>
  <c r="Q111" i="10"/>
  <c r="Q110" i="10"/>
  <c r="Q109" i="10"/>
  <c r="Q108" i="10"/>
  <c r="Q107" i="10"/>
  <c r="Q106" i="10"/>
  <c r="M117" i="10"/>
  <c r="M116" i="10"/>
  <c r="M115" i="10"/>
  <c r="M114" i="10"/>
  <c r="M113" i="10"/>
  <c r="M112" i="10"/>
  <c r="M111" i="10"/>
  <c r="M110" i="10"/>
  <c r="M109" i="10"/>
  <c r="M108" i="10"/>
  <c r="M107" i="10"/>
  <c r="M106" i="10"/>
  <c r="I117" i="10"/>
  <c r="S117" i="10" s="1"/>
  <c r="I116" i="10"/>
  <c r="S116" i="10" s="1"/>
  <c r="I115" i="10"/>
  <c r="I114" i="10"/>
  <c r="I113" i="10"/>
  <c r="I112" i="10"/>
  <c r="S112" i="10" s="1"/>
  <c r="I111" i="10"/>
  <c r="I110" i="10"/>
  <c r="S110" i="10" s="1"/>
  <c r="I109" i="10"/>
  <c r="I108" i="10"/>
  <c r="S108" i="10" s="1"/>
  <c r="I107" i="10"/>
  <c r="S107" i="10" s="1"/>
  <c r="I106" i="10"/>
  <c r="S106" i="10" s="1"/>
  <c r="Q102" i="10"/>
  <c r="Q101" i="10"/>
  <c r="Q100" i="10"/>
  <c r="Q99" i="10"/>
  <c r="Q98" i="10"/>
  <c r="Q97" i="10"/>
  <c r="Q96" i="10"/>
  <c r="Q95" i="10"/>
  <c r="Q94" i="10"/>
  <c r="Q93" i="10"/>
  <c r="Q92" i="10"/>
  <c r="Q91" i="10"/>
  <c r="Q90" i="10"/>
  <c r="Q89" i="10"/>
  <c r="Q88" i="10"/>
  <c r="Q87" i="10"/>
  <c r="Q86" i="10"/>
  <c r="Q85" i="10"/>
  <c r="M102" i="10"/>
  <c r="M101" i="10"/>
  <c r="M100" i="10"/>
  <c r="M99" i="10"/>
  <c r="M98" i="10"/>
  <c r="M97" i="10"/>
  <c r="M96" i="10"/>
  <c r="M95" i="10"/>
  <c r="M94" i="10"/>
  <c r="M93" i="10"/>
  <c r="M92" i="10"/>
  <c r="M91" i="10"/>
  <c r="M90" i="10"/>
  <c r="M89" i="10"/>
  <c r="M88" i="10"/>
  <c r="M87" i="10"/>
  <c r="M86" i="10"/>
  <c r="M85" i="10"/>
  <c r="I102" i="10"/>
  <c r="I101" i="10"/>
  <c r="I100" i="10"/>
  <c r="I99" i="10"/>
  <c r="I98" i="10"/>
  <c r="I97" i="10"/>
  <c r="I96" i="10"/>
  <c r="I95" i="10"/>
  <c r="I94" i="10"/>
  <c r="I93" i="10"/>
  <c r="I92" i="10"/>
  <c r="I91" i="10"/>
  <c r="I90" i="10"/>
  <c r="I89" i="10"/>
  <c r="I88" i="10"/>
  <c r="I87" i="10"/>
  <c r="I86" i="10"/>
  <c r="I85" i="10"/>
  <c r="Q81" i="10"/>
  <c r="Q80" i="10"/>
  <c r="Q79" i="10"/>
  <c r="Q78" i="10"/>
  <c r="Q77" i="10"/>
  <c r="Q76" i="10"/>
  <c r="Q75" i="10"/>
  <c r="Q74" i="10"/>
  <c r="Q73" i="10"/>
  <c r="Q72" i="10"/>
  <c r="Q71" i="10"/>
  <c r="Q70" i="10"/>
  <c r="M81" i="10"/>
  <c r="M80" i="10"/>
  <c r="M79" i="10"/>
  <c r="M78" i="10"/>
  <c r="M77" i="10"/>
  <c r="M76" i="10"/>
  <c r="M75" i="10"/>
  <c r="M74" i="10"/>
  <c r="M73" i="10"/>
  <c r="M72" i="10"/>
  <c r="M71" i="10"/>
  <c r="M70" i="10"/>
  <c r="I81" i="10"/>
  <c r="S81" i="10" s="1"/>
  <c r="I80" i="10"/>
  <c r="S80" i="10" s="1"/>
  <c r="I79" i="10"/>
  <c r="S79" i="10" s="1"/>
  <c r="I78" i="10"/>
  <c r="I77" i="10"/>
  <c r="I76" i="10"/>
  <c r="S76" i="10" s="1"/>
  <c r="I75" i="10"/>
  <c r="S75" i="10" s="1"/>
  <c r="I74" i="10"/>
  <c r="S74" i="10" s="1"/>
  <c r="I73" i="10"/>
  <c r="S73" i="10" s="1"/>
  <c r="I72" i="10"/>
  <c r="S72" i="10" s="1"/>
  <c r="I71" i="10"/>
  <c r="S71" i="10" s="1"/>
  <c r="I70" i="10"/>
  <c r="S70" i="10" s="1"/>
  <c r="Q67" i="10"/>
  <c r="Q66" i="10"/>
  <c r="Q65" i="10"/>
  <c r="Q64" i="10"/>
  <c r="Q63" i="10"/>
  <c r="M67" i="10"/>
  <c r="M66" i="10"/>
  <c r="M65" i="10"/>
  <c r="M64" i="10"/>
  <c r="M63" i="10"/>
  <c r="I67" i="10"/>
  <c r="I66" i="10"/>
  <c r="I65" i="10"/>
  <c r="I64" i="10"/>
  <c r="I63" i="10"/>
  <c r="Q59" i="10"/>
  <c r="Q58" i="10"/>
  <c r="Q57" i="10"/>
  <c r="Q56" i="10"/>
  <c r="Q55" i="10"/>
  <c r="Q54" i="10"/>
  <c r="Q53" i="10"/>
  <c r="Q52" i="10"/>
  <c r="Q51" i="10"/>
  <c r="Q50" i="10"/>
  <c r="M59" i="10"/>
  <c r="M58" i="10"/>
  <c r="M57" i="10"/>
  <c r="M56" i="10"/>
  <c r="M55" i="10"/>
  <c r="M54" i="10"/>
  <c r="M53" i="10"/>
  <c r="M52" i="10"/>
  <c r="M51" i="10"/>
  <c r="M50" i="10"/>
  <c r="I59" i="10"/>
  <c r="I58" i="10"/>
  <c r="I57" i="10"/>
  <c r="I56" i="10"/>
  <c r="I55" i="10"/>
  <c r="I54" i="10"/>
  <c r="I53" i="10"/>
  <c r="I52" i="10"/>
  <c r="I51" i="10"/>
  <c r="I50" i="10"/>
  <c r="Q47" i="10"/>
  <c r="Q46" i="10"/>
  <c r="Q45" i="10"/>
  <c r="Q44" i="10"/>
  <c r="Q43" i="10"/>
  <c r="Q42" i="10"/>
  <c r="Q41" i="10"/>
  <c r="Q40" i="10"/>
  <c r="Q39" i="10"/>
  <c r="Q38" i="10"/>
  <c r="Q37" i="10"/>
  <c r="Q36" i="10"/>
  <c r="Q35" i="10"/>
  <c r="Q34" i="10"/>
  <c r="Q33" i="10"/>
  <c r="Q32" i="10"/>
  <c r="Q31" i="10"/>
  <c r="Q30" i="10"/>
  <c r="M47" i="10"/>
  <c r="M46" i="10"/>
  <c r="M45" i="10"/>
  <c r="M44" i="10"/>
  <c r="M43" i="10"/>
  <c r="M42" i="10"/>
  <c r="M41" i="10"/>
  <c r="M40" i="10"/>
  <c r="M39" i="10"/>
  <c r="M38" i="10"/>
  <c r="M37" i="10"/>
  <c r="M36" i="10"/>
  <c r="M35" i="10"/>
  <c r="M34" i="10"/>
  <c r="M33" i="10"/>
  <c r="M32" i="10"/>
  <c r="M31" i="10"/>
  <c r="M30" i="10"/>
  <c r="I47" i="10"/>
  <c r="I46" i="10"/>
  <c r="I45" i="10"/>
  <c r="I44" i="10"/>
  <c r="I43" i="10"/>
  <c r="I42" i="10"/>
  <c r="I41" i="10"/>
  <c r="I40" i="10"/>
  <c r="I39" i="10"/>
  <c r="I38" i="10"/>
  <c r="I37" i="10"/>
  <c r="I36" i="10"/>
  <c r="I35" i="10"/>
  <c r="I34" i="10"/>
  <c r="I33" i="10"/>
  <c r="I32" i="10"/>
  <c r="I31" i="10"/>
  <c r="I30" i="10"/>
  <c r="Q26" i="10"/>
  <c r="Q24" i="10"/>
  <c r="Q22" i="10"/>
  <c r="Q20" i="10"/>
  <c r="Q18" i="10"/>
  <c r="Q16" i="10"/>
  <c r="Q14" i="10"/>
  <c r="Q12" i="10"/>
  <c r="Q10" i="10"/>
  <c r="Q8" i="10"/>
  <c r="M26" i="10"/>
  <c r="M24" i="10"/>
  <c r="M22" i="10"/>
  <c r="M20" i="10"/>
  <c r="M18" i="10"/>
  <c r="M16" i="10"/>
  <c r="M14" i="10"/>
  <c r="M12" i="10"/>
  <c r="M10" i="10"/>
  <c r="M8" i="10"/>
  <c r="I26" i="10"/>
  <c r="I24" i="10"/>
  <c r="I22" i="10"/>
  <c r="I20" i="10"/>
  <c r="I18" i="10"/>
  <c r="I16" i="10"/>
  <c r="I14" i="10"/>
  <c r="I12" i="10"/>
  <c r="I10" i="10"/>
  <c r="I8" i="10"/>
  <c r="I7" i="10"/>
  <c r="U35" i="1"/>
  <c r="G28" i="1"/>
  <c r="S131" i="1"/>
  <c r="R131" i="1"/>
  <c r="Q131" i="1"/>
  <c r="P131" i="1"/>
  <c r="O131" i="1"/>
  <c r="N131" i="1"/>
  <c r="L131" i="1"/>
  <c r="K131" i="1"/>
  <c r="J131" i="1"/>
  <c r="I131" i="1"/>
  <c r="H131" i="1"/>
  <c r="G131" i="1"/>
  <c r="S119" i="1"/>
  <c r="S130" i="1" s="1"/>
  <c r="R119" i="1"/>
  <c r="R130" i="1" s="1"/>
  <c r="Q119" i="1"/>
  <c r="Q130" i="1" s="1"/>
  <c r="P119" i="1"/>
  <c r="P130" i="1" s="1"/>
  <c r="O119" i="1"/>
  <c r="O130" i="1" s="1"/>
  <c r="N119" i="1"/>
  <c r="N130" i="1" s="1"/>
  <c r="U118" i="1"/>
  <c r="U117" i="1"/>
  <c r="U116" i="1"/>
  <c r="U115" i="1"/>
  <c r="U114" i="1"/>
  <c r="U113" i="1"/>
  <c r="U112" i="1"/>
  <c r="U111" i="1"/>
  <c r="U110" i="1"/>
  <c r="U109" i="1"/>
  <c r="U108" i="1"/>
  <c r="L119" i="1"/>
  <c r="L130" i="1" s="1"/>
  <c r="K119" i="1"/>
  <c r="K130" i="1" s="1"/>
  <c r="J119" i="1"/>
  <c r="J130" i="1" s="1"/>
  <c r="I119" i="1"/>
  <c r="I130" i="1" s="1"/>
  <c r="H119" i="1"/>
  <c r="H130" i="1" s="1"/>
  <c r="G119" i="1"/>
  <c r="G130" i="1" s="1"/>
  <c r="S104" i="1"/>
  <c r="S129" i="1" s="1"/>
  <c r="R104" i="1"/>
  <c r="R129" i="1" s="1"/>
  <c r="Q104" i="1"/>
  <c r="Q129" i="1" s="1"/>
  <c r="P104" i="1"/>
  <c r="P129" i="1" s="1"/>
  <c r="O104" i="1"/>
  <c r="O129" i="1" s="1"/>
  <c r="N104" i="1"/>
  <c r="N129" i="1" s="1"/>
  <c r="U103" i="1"/>
  <c r="U102" i="1"/>
  <c r="U101" i="1"/>
  <c r="U100" i="1"/>
  <c r="U99" i="1"/>
  <c r="U98" i="1"/>
  <c r="U97" i="1"/>
  <c r="U96" i="1"/>
  <c r="U95" i="1"/>
  <c r="U94" i="1"/>
  <c r="U93" i="1"/>
  <c r="U92" i="1"/>
  <c r="U91" i="1"/>
  <c r="U90" i="1"/>
  <c r="U89" i="1"/>
  <c r="U88" i="1"/>
  <c r="U87" i="1"/>
  <c r="L104" i="1"/>
  <c r="L129" i="1" s="1"/>
  <c r="K104" i="1"/>
  <c r="K129" i="1" s="1"/>
  <c r="J104" i="1"/>
  <c r="J129" i="1" s="1"/>
  <c r="I104" i="1"/>
  <c r="H104" i="1"/>
  <c r="H129" i="1" s="1"/>
  <c r="G104" i="1"/>
  <c r="G129" i="1" s="1"/>
  <c r="S83" i="1"/>
  <c r="S128" i="1" s="1"/>
  <c r="R83" i="1"/>
  <c r="R128" i="1" s="1"/>
  <c r="Q83" i="1"/>
  <c r="Q128" i="1" s="1"/>
  <c r="P83" i="1"/>
  <c r="P128" i="1" s="1"/>
  <c r="O83" i="1"/>
  <c r="O128" i="1" s="1"/>
  <c r="N83" i="1"/>
  <c r="N128" i="1" s="1"/>
  <c r="U82" i="1"/>
  <c r="U81" i="1"/>
  <c r="U80" i="1"/>
  <c r="U79" i="1"/>
  <c r="U78" i="1"/>
  <c r="U77" i="1"/>
  <c r="U76" i="1"/>
  <c r="U75" i="1"/>
  <c r="U74" i="1"/>
  <c r="U73" i="1"/>
  <c r="U72" i="1"/>
  <c r="L83" i="1"/>
  <c r="L128" i="1" s="1"/>
  <c r="K83" i="1"/>
  <c r="K128" i="1" s="1"/>
  <c r="J83" i="1"/>
  <c r="J128" i="1" s="1"/>
  <c r="I83" i="1"/>
  <c r="I128" i="1" s="1"/>
  <c r="H83" i="1"/>
  <c r="H128" i="1" s="1"/>
  <c r="G83" i="1"/>
  <c r="G128" i="1" s="1"/>
  <c r="S69" i="1"/>
  <c r="S127" i="1" s="1"/>
  <c r="R69" i="1"/>
  <c r="R127" i="1" s="1"/>
  <c r="Q69" i="1"/>
  <c r="Q127" i="1" s="1"/>
  <c r="P69" i="1"/>
  <c r="P127" i="1" s="1"/>
  <c r="O69" i="1"/>
  <c r="O127" i="1" s="1"/>
  <c r="N69" i="1"/>
  <c r="N127" i="1" s="1"/>
  <c r="U68" i="1"/>
  <c r="U67" i="1"/>
  <c r="U66" i="1"/>
  <c r="U65" i="1"/>
  <c r="L69" i="1"/>
  <c r="L127" i="1" s="1"/>
  <c r="K69" i="1"/>
  <c r="K127" i="1" s="1"/>
  <c r="J69" i="1"/>
  <c r="J127" i="1" s="1"/>
  <c r="I69" i="1"/>
  <c r="I127" i="1" s="1"/>
  <c r="H69" i="1"/>
  <c r="H127" i="1" s="1"/>
  <c r="G69" i="1"/>
  <c r="S61" i="1"/>
  <c r="S126" i="1" s="1"/>
  <c r="R61" i="1"/>
  <c r="R126" i="1" s="1"/>
  <c r="Q61" i="1"/>
  <c r="Q126" i="1" s="1"/>
  <c r="P61" i="1"/>
  <c r="P126" i="1" s="1"/>
  <c r="O61" i="1"/>
  <c r="O126" i="1" s="1"/>
  <c r="N61" i="1"/>
  <c r="N126" i="1" s="1"/>
  <c r="U60" i="1"/>
  <c r="U59" i="1"/>
  <c r="U58" i="1"/>
  <c r="U57" i="1"/>
  <c r="U56" i="1"/>
  <c r="U55" i="1"/>
  <c r="U54" i="1"/>
  <c r="U53" i="1"/>
  <c r="U52" i="1"/>
  <c r="L61" i="1"/>
  <c r="L126" i="1" s="1"/>
  <c r="K61" i="1"/>
  <c r="K126" i="1" s="1"/>
  <c r="J61" i="1"/>
  <c r="J126" i="1" s="1"/>
  <c r="I61" i="1"/>
  <c r="H61" i="1"/>
  <c r="H126" i="1" s="1"/>
  <c r="G61" i="1"/>
  <c r="G126" i="1" s="1"/>
  <c r="S49" i="1"/>
  <c r="S125" i="1" s="1"/>
  <c r="R49" i="1"/>
  <c r="R125" i="1" s="1"/>
  <c r="Q49" i="1"/>
  <c r="Q125" i="1" s="1"/>
  <c r="P49" i="1"/>
  <c r="P125" i="1" s="1"/>
  <c r="O49" i="1"/>
  <c r="O125" i="1" s="1"/>
  <c r="N49" i="1"/>
  <c r="N125" i="1" s="1"/>
  <c r="U48" i="1"/>
  <c r="U47" i="1"/>
  <c r="U46" i="1"/>
  <c r="U45" i="1"/>
  <c r="U44" i="1"/>
  <c r="U43" i="1"/>
  <c r="U42" i="1"/>
  <c r="U41" i="1"/>
  <c r="U40" i="1"/>
  <c r="U39" i="1"/>
  <c r="U38" i="1"/>
  <c r="U37" i="1"/>
  <c r="U36" i="1"/>
  <c r="U34" i="1"/>
  <c r="U33" i="1"/>
  <c r="U32" i="1"/>
  <c r="L49" i="1"/>
  <c r="L125" i="1" s="1"/>
  <c r="K49" i="1"/>
  <c r="K125" i="1" s="1"/>
  <c r="J49" i="1"/>
  <c r="J125" i="1" s="1"/>
  <c r="I49" i="1"/>
  <c r="I125" i="1" s="1"/>
  <c r="H49" i="1"/>
  <c r="H125" i="1" s="1"/>
  <c r="G49" i="1"/>
  <c r="S28" i="1"/>
  <c r="S124" i="1" s="1"/>
  <c r="R28" i="1"/>
  <c r="R124" i="1" s="1"/>
  <c r="Q28" i="1"/>
  <c r="Q124" i="1" s="1"/>
  <c r="P28" i="1"/>
  <c r="P124" i="1" s="1"/>
  <c r="O28" i="1"/>
  <c r="O124" i="1" s="1"/>
  <c r="N28" i="1"/>
  <c r="N124" i="1" s="1"/>
  <c r="U27" i="1"/>
  <c r="U26" i="1"/>
  <c r="U25" i="1"/>
  <c r="U24" i="1"/>
  <c r="U23" i="1"/>
  <c r="U22" i="1"/>
  <c r="U21" i="1"/>
  <c r="U20" i="1"/>
  <c r="U19" i="1"/>
  <c r="U18" i="1"/>
  <c r="U17" i="1"/>
  <c r="U16" i="1"/>
  <c r="U15" i="1"/>
  <c r="U14" i="1"/>
  <c r="U13" i="1"/>
  <c r="U12" i="1"/>
  <c r="U11" i="1"/>
  <c r="U10" i="1"/>
  <c r="U9" i="1"/>
  <c r="L28" i="1"/>
  <c r="L124" i="1" s="1"/>
  <c r="K28" i="1"/>
  <c r="K124" i="1" s="1"/>
  <c r="J28" i="1"/>
  <c r="J124" i="1" s="1"/>
  <c r="I28" i="1"/>
  <c r="I124" i="1" s="1"/>
  <c r="H28" i="1"/>
  <c r="H124" i="1" s="1"/>
  <c r="S115" i="10" l="1"/>
  <c r="S111" i="10"/>
  <c r="S77" i="10"/>
  <c r="S78" i="10"/>
  <c r="S114" i="10"/>
  <c r="H38" i="8"/>
  <c r="M83" i="23"/>
  <c r="M113" i="23" s="1"/>
  <c r="S13" i="10"/>
  <c r="S21" i="10"/>
  <c r="S11" i="10"/>
  <c r="S19" i="10"/>
  <c r="N61" i="23"/>
  <c r="N111" i="23" s="1"/>
  <c r="N69" i="23"/>
  <c r="N112" i="23" s="1"/>
  <c r="N28" i="23"/>
  <c r="N109" i="23" s="1"/>
  <c r="N49" i="23"/>
  <c r="N110" i="23" s="1"/>
  <c r="S12" i="10"/>
  <c r="S20" i="10"/>
  <c r="S34" i="10"/>
  <c r="S38" i="10"/>
  <c r="S42" i="10"/>
  <c r="S46" i="10"/>
  <c r="S52" i="10"/>
  <c r="S56" i="10"/>
  <c r="S67" i="10"/>
  <c r="S86" i="10"/>
  <c r="S90" i="10"/>
  <c r="S94" i="10"/>
  <c r="S98" i="10"/>
  <c r="S102" i="10"/>
  <c r="M61" i="23"/>
  <c r="M111" i="23" s="1"/>
  <c r="Q35" i="14"/>
  <c r="Q39" i="14"/>
  <c r="Q43" i="14"/>
  <c r="Q47" i="14"/>
  <c r="Q55" i="14"/>
  <c r="Q59" i="14"/>
  <c r="Q68" i="14"/>
  <c r="Q89" i="14"/>
  <c r="Q93" i="14"/>
  <c r="Q97" i="14"/>
  <c r="Q101" i="14"/>
  <c r="I127" i="14"/>
  <c r="Q75" i="14"/>
  <c r="Q79" i="14"/>
  <c r="M49" i="23"/>
  <c r="M110" i="23" s="1"/>
  <c r="N83" i="23"/>
  <c r="N113" i="23" s="1"/>
  <c r="N104" i="23"/>
  <c r="N114" i="23" s="1"/>
  <c r="H127" i="14"/>
  <c r="N127" i="14"/>
  <c r="S117" i="11"/>
  <c r="J28" i="14"/>
  <c r="J119" i="14" s="1"/>
  <c r="O28" i="14"/>
  <c r="O119" i="14" s="1"/>
  <c r="Q73" i="14"/>
  <c r="Q77" i="14"/>
  <c r="Q81" i="14"/>
  <c r="N133" i="1"/>
  <c r="R133" i="1"/>
  <c r="S14" i="10"/>
  <c r="S22" i="10"/>
  <c r="S31" i="10"/>
  <c r="S35" i="10"/>
  <c r="S39" i="10"/>
  <c r="S43" i="10"/>
  <c r="S47" i="10"/>
  <c r="S53" i="10"/>
  <c r="S57" i="10"/>
  <c r="S87" i="10"/>
  <c r="S91" i="10"/>
  <c r="S95" i="10"/>
  <c r="S99" i="10"/>
  <c r="S121" i="10"/>
  <c r="S130" i="10" s="1"/>
  <c r="Q32" i="14"/>
  <c r="Q36" i="14"/>
  <c r="Q40" i="14"/>
  <c r="Q44" i="14"/>
  <c r="Q48" i="14"/>
  <c r="Q52" i="14"/>
  <c r="Q56" i="14"/>
  <c r="Q60" i="14"/>
  <c r="L127" i="14"/>
  <c r="S9" i="10"/>
  <c r="S17" i="10"/>
  <c r="S25" i="10"/>
  <c r="S109" i="11"/>
  <c r="M104" i="23"/>
  <c r="M114" i="23" s="1"/>
  <c r="Q33" i="14"/>
  <c r="Q37" i="14"/>
  <c r="Q41" i="14"/>
  <c r="Q45" i="14"/>
  <c r="Q66" i="14"/>
  <c r="Q87" i="14"/>
  <c r="Q91" i="14"/>
  <c r="Q95" i="14"/>
  <c r="Q99" i="14"/>
  <c r="G127" i="14"/>
  <c r="S113" i="10"/>
  <c r="M69" i="23"/>
  <c r="M112" i="23" s="1"/>
  <c r="S109" i="10"/>
  <c r="S8" i="10"/>
  <c r="S16" i="10"/>
  <c r="S24" i="10"/>
  <c r="S32" i="10"/>
  <c r="S36" i="10"/>
  <c r="S40" i="10"/>
  <c r="S44" i="10"/>
  <c r="S50" i="10"/>
  <c r="S54" i="10"/>
  <c r="S58" i="10"/>
  <c r="S88" i="10"/>
  <c r="S92" i="10"/>
  <c r="S96" i="10"/>
  <c r="S100" i="10"/>
  <c r="O49" i="14"/>
  <c r="O120" i="14" s="1"/>
  <c r="Q53" i="14"/>
  <c r="Q57" i="14"/>
  <c r="O61" i="14"/>
  <c r="O121" i="14" s="1"/>
  <c r="O117" i="14"/>
  <c r="O125" i="14" s="1"/>
  <c r="M127" i="14"/>
  <c r="P133" i="1"/>
  <c r="S10" i="10"/>
  <c r="S18" i="10"/>
  <c r="S26" i="10"/>
  <c r="S33" i="10"/>
  <c r="S37" i="10"/>
  <c r="S41" i="10"/>
  <c r="S45" i="10"/>
  <c r="S51" i="10"/>
  <c r="S55" i="10"/>
  <c r="S59" i="10"/>
  <c r="Q82" i="10"/>
  <c r="Q127" i="10" s="1"/>
  <c r="S85" i="10"/>
  <c r="S89" i="10"/>
  <c r="S93" i="10"/>
  <c r="S97" i="10"/>
  <c r="S101" i="10"/>
  <c r="Q103" i="10"/>
  <c r="Q128" i="10" s="1"/>
  <c r="S15" i="10"/>
  <c r="S23" i="10"/>
  <c r="Q34" i="14"/>
  <c r="Q38" i="14"/>
  <c r="Q42" i="14"/>
  <c r="Q46" i="14"/>
  <c r="Q54" i="14"/>
  <c r="Q58" i="14"/>
  <c r="Q86" i="14"/>
  <c r="Q88" i="14"/>
  <c r="Q90" i="14"/>
  <c r="Q92" i="14"/>
  <c r="Q94" i="14"/>
  <c r="Q96" i="14"/>
  <c r="Q98" i="14"/>
  <c r="Q100" i="14"/>
  <c r="Q72" i="14"/>
  <c r="Q74" i="14"/>
  <c r="Q76" i="14"/>
  <c r="Q78" i="14"/>
  <c r="Q80" i="14"/>
  <c r="O82" i="14"/>
  <c r="O123" i="14" s="1"/>
  <c r="Q65" i="14"/>
  <c r="Q67" i="14"/>
  <c r="O69" i="14"/>
  <c r="O122" i="14" s="1"/>
  <c r="Q31" i="14"/>
  <c r="J49" i="14"/>
  <c r="J120" i="14" s="1"/>
  <c r="J61" i="14"/>
  <c r="J121" i="14" s="1"/>
  <c r="Q51" i="14"/>
  <c r="Q64" i="14"/>
  <c r="J69" i="14"/>
  <c r="J122" i="14" s="1"/>
  <c r="J82" i="14"/>
  <c r="J123" i="14" s="1"/>
  <c r="Q71" i="14"/>
  <c r="Q85" i="14"/>
  <c r="J102" i="14"/>
  <c r="J124" i="14" s="1"/>
  <c r="J117" i="14"/>
  <c r="J125" i="14" s="1"/>
  <c r="Q105" i="14"/>
  <c r="Q117" i="14" s="1"/>
  <c r="Q125" i="14" s="1"/>
  <c r="Q8" i="14"/>
  <c r="Q28" i="14" s="1"/>
  <c r="Q119" i="14" s="1"/>
  <c r="O102" i="14"/>
  <c r="O124" i="14" s="1"/>
  <c r="J21" i="22"/>
  <c r="V21" i="22" s="1"/>
  <c r="J9" i="22"/>
  <c r="V9" i="22" s="1"/>
  <c r="J17" i="22"/>
  <c r="V17" i="22" s="1"/>
  <c r="J25" i="22"/>
  <c r="V25" i="22" s="1"/>
  <c r="G27" i="22"/>
  <c r="G123" i="22" s="1"/>
  <c r="J11" i="22"/>
  <c r="V11" i="22" s="1"/>
  <c r="J15" i="22"/>
  <c r="V15" i="22" s="1"/>
  <c r="J19" i="22"/>
  <c r="V19" i="22" s="1"/>
  <c r="J23" i="22"/>
  <c r="V23" i="22" s="1"/>
  <c r="V32" i="22"/>
  <c r="V40" i="22"/>
  <c r="V54" i="22"/>
  <c r="V113" i="22"/>
  <c r="V13" i="22"/>
  <c r="V36" i="22"/>
  <c r="V44" i="22"/>
  <c r="V50" i="22"/>
  <c r="V58" i="22"/>
  <c r="V34" i="22"/>
  <c r="V38" i="22"/>
  <c r="V42" i="22"/>
  <c r="V46" i="22"/>
  <c r="V52" i="22"/>
  <c r="V56" i="22"/>
  <c r="V109" i="22"/>
  <c r="V117" i="22"/>
  <c r="J7" i="22"/>
  <c r="T7" i="22"/>
  <c r="J8" i="22"/>
  <c r="J10" i="22"/>
  <c r="J12" i="22"/>
  <c r="J14" i="22"/>
  <c r="J16" i="22"/>
  <c r="J18" i="22"/>
  <c r="J20" i="22"/>
  <c r="J22" i="22"/>
  <c r="J24" i="22"/>
  <c r="J26" i="22"/>
  <c r="M27" i="22"/>
  <c r="M123" i="22" s="1"/>
  <c r="O8" i="22"/>
  <c r="N27" i="22"/>
  <c r="N123" i="22" s="1"/>
  <c r="O10" i="22"/>
  <c r="O12" i="22"/>
  <c r="O14" i="22"/>
  <c r="O16" i="22"/>
  <c r="O18" i="22"/>
  <c r="O20" i="22"/>
  <c r="O22" i="22"/>
  <c r="O24" i="22"/>
  <c r="O26" i="22"/>
  <c r="R27" i="22"/>
  <c r="R123" i="22" s="1"/>
  <c r="T8" i="22"/>
  <c r="S27" i="22"/>
  <c r="S123" i="22" s="1"/>
  <c r="T10" i="22"/>
  <c r="T12" i="22"/>
  <c r="T14" i="22"/>
  <c r="T16" i="22"/>
  <c r="T18" i="22"/>
  <c r="T20" i="22"/>
  <c r="T22" i="22"/>
  <c r="T24" i="22"/>
  <c r="T26" i="22"/>
  <c r="H48" i="22"/>
  <c r="H124" i="22" s="1"/>
  <c r="G48" i="22"/>
  <c r="G124" i="22" s="1"/>
  <c r="I48" i="22"/>
  <c r="I124" i="22" s="1"/>
  <c r="J33" i="22"/>
  <c r="J35" i="22"/>
  <c r="J37" i="22"/>
  <c r="J39" i="22"/>
  <c r="J41" i="22"/>
  <c r="J43" i="22"/>
  <c r="J45" i="22"/>
  <c r="J47" i="22"/>
  <c r="M48" i="22"/>
  <c r="M124" i="22" s="1"/>
  <c r="L48" i="22"/>
  <c r="L124" i="22" s="1"/>
  <c r="N48" i="22"/>
  <c r="N124" i="22" s="1"/>
  <c r="O33" i="22"/>
  <c r="O35" i="22"/>
  <c r="O37" i="22"/>
  <c r="O39" i="22"/>
  <c r="O41" i="22"/>
  <c r="O43" i="22"/>
  <c r="O45" i="22"/>
  <c r="O47" i="22"/>
  <c r="R48" i="22"/>
  <c r="R124" i="22" s="1"/>
  <c r="Q48" i="22"/>
  <c r="Q124" i="22" s="1"/>
  <c r="S48" i="22"/>
  <c r="S124" i="22" s="1"/>
  <c r="T33" i="22"/>
  <c r="T35" i="22"/>
  <c r="T37" i="22"/>
  <c r="T39" i="22"/>
  <c r="T41" i="22"/>
  <c r="T43" i="22"/>
  <c r="T45" i="22"/>
  <c r="T47" i="22"/>
  <c r="H60" i="22"/>
  <c r="H125" i="22" s="1"/>
  <c r="G60" i="22"/>
  <c r="G125" i="22" s="1"/>
  <c r="I60" i="22"/>
  <c r="I125" i="22" s="1"/>
  <c r="J53" i="22"/>
  <c r="J55" i="22"/>
  <c r="J57" i="22"/>
  <c r="J59" i="22"/>
  <c r="M60" i="22"/>
  <c r="M125" i="22" s="1"/>
  <c r="L60" i="22"/>
  <c r="L125" i="22" s="1"/>
  <c r="N60" i="22"/>
  <c r="N125" i="22" s="1"/>
  <c r="O53" i="22"/>
  <c r="O55" i="22"/>
  <c r="O57" i="22"/>
  <c r="O59" i="22"/>
  <c r="R60" i="22"/>
  <c r="R125" i="22" s="1"/>
  <c r="Q60" i="22"/>
  <c r="Q125" i="22" s="1"/>
  <c r="S60" i="22"/>
  <c r="S125" i="22" s="1"/>
  <c r="T53" i="22"/>
  <c r="T55" i="22"/>
  <c r="T57" i="22"/>
  <c r="T59" i="22"/>
  <c r="H68" i="22"/>
  <c r="H126" i="22" s="1"/>
  <c r="G68" i="22"/>
  <c r="G126" i="22" s="1"/>
  <c r="I68" i="22"/>
  <c r="I126" i="22" s="1"/>
  <c r="J66" i="22"/>
  <c r="L68" i="22"/>
  <c r="L126" i="22" s="1"/>
  <c r="M68" i="22"/>
  <c r="M126" i="22" s="1"/>
  <c r="O65" i="22"/>
  <c r="V65" i="22" s="1"/>
  <c r="O67" i="22"/>
  <c r="R68" i="22"/>
  <c r="R126" i="22" s="1"/>
  <c r="Q68" i="22"/>
  <c r="Q126" i="22" s="1"/>
  <c r="S68" i="22"/>
  <c r="S126" i="22" s="1"/>
  <c r="T66" i="22"/>
  <c r="T67" i="22"/>
  <c r="I82" i="22"/>
  <c r="I127" i="22" s="1"/>
  <c r="J73" i="22"/>
  <c r="J74" i="22"/>
  <c r="J75" i="22"/>
  <c r="V75" i="22" s="1"/>
  <c r="J77" i="22"/>
  <c r="J78" i="22"/>
  <c r="J79" i="22"/>
  <c r="V79" i="22" s="1"/>
  <c r="J81" i="22"/>
  <c r="J70" i="22"/>
  <c r="N82" i="22"/>
  <c r="N127" i="22" s="1"/>
  <c r="M82" i="22"/>
  <c r="M127" i="22" s="1"/>
  <c r="O72" i="22"/>
  <c r="O73" i="22"/>
  <c r="O74" i="22"/>
  <c r="O76" i="22"/>
  <c r="O77" i="22"/>
  <c r="O78" i="22"/>
  <c r="O80" i="22"/>
  <c r="O81" i="22"/>
  <c r="S82" i="22"/>
  <c r="S127" i="22" s="1"/>
  <c r="T72" i="22"/>
  <c r="T73" i="22"/>
  <c r="T74" i="22"/>
  <c r="T76" i="22"/>
  <c r="T77" i="22"/>
  <c r="T78" i="22"/>
  <c r="T80" i="22"/>
  <c r="T81" i="22"/>
  <c r="J85" i="22"/>
  <c r="I103" i="22"/>
  <c r="I128" i="22" s="1"/>
  <c r="H103" i="22"/>
  <c r="H128" i="22" s="1"/>
  <c r="J87" i="22"/>
  <c r="J88" i="22"/>
  <c r="J89" i="22"/>
  <c r="J91" i="22"/>
  <c r="J92" i="22"/>
  <c r="J93" i="22"/>
  <c r="J95" i="22"/>
  <c r="J96" i="22"/>
  <c r="J97" i="22"/>
  <c r="J99" i="22"/>
  <c r="J100" i="22"/>
  <c r="J101" i="22"/>
  <c r="O85" i="22"/>
  <c r="N103" i="22"/>
  <c r="N128" i="22" s="1"/>
  <c r="M103" i="22"/>
  <c r="M128" i="22" s="1"/>
  <c r="O87" i="22"/>
  <c r="O89" i="22"/>
  <c r="O90" i="22"/>
  <c r="V90" i="22" s="1"/>
  <c r="O91" i="22"/>
  <c r="O93" i="22"/>
  <c r="O94" i="22"/>
  <c r="V94" i="22" s="1"/>
  <c r="O95" i="22"/>
  <c r="O97" i="22"/>
  <c r="O98" i="22"/>
  <c r="V98" i="22" s="1"/>
  <c r="O99" i="22"/>
  <c r="O101" i="22"/>
  <c r="O102" i="22"/>
  <c r="V102" i="22" s="1"/>
  <c r="T85" i="22"/>
  <c r="S103" i="22"/>
  <c r="S128" i="22" s="1"/>
  <c r="R103" i="22"/>
  <c r="R128" i="22" s="1"/>
  <c r="T87" i="22"/>
  <c r="T88" i="22"/>
  <c r="T89" i="22"/>
  <c r="T91" i="22"/>
  <c r="T92" i="22"/>
  <c r="T93" i="22"/>
  <c r="T95" i="22"/>
  <c r="T96" i="22"/>
  <c r="T97" i="22"/>
  <c r="T99" i="22"/>
  <c r="T100" i="22"/>
  <c r="T101" i="22"/>
  <c r="I118" i="22"/>
  <c r="I129" i="22" s="1"/>
  <c r="H118" i="22"/>
  <c r="H129" i="22" s="1"/>
  <c r="J108" i="22"/>
  <c r="J110" i="22"/>
  <c r="J111" i="22"/>
  <c r="J112" i="22"/>
  <c r="J114" i="22"/>
  <c r="J115" i="22"/>
  <c r="J116" i="22"/>
  <c r="N118" i="22"/>
  <c r="N129" i="22" s="1"/>
  <c r="M118" i="22"/>
  <c r="M129" i="22" s="1"/>
  <c r="O108" i="22"/>
  <c r="O110" i="22"/>
  <c r="O111" i="22"/>
  <c r="O112" i="22"/>
  <c r="O114" i="22"/>
  <c r="O115" i="22"/>
  <c r="O116" i="22"/>
  <c r="S118" i="22"/>
  <c r="S129" i="22" s="1"/>
  <c r="R118" i="22"/>
  <c r="R129" i="22" s="1"/>
  <c r="T108" i="22"/>
  <c r="T110" i="22"/>
  <c r="T111" i="22"/>
  <c r="T112" i="22"/>
  <c r="T114" i="22"/>
  <c r="T115" i="22"/>
  <c r="T116" i="22"/>
  <c r="V30" i="22"/>
  <c r="G82" i="22"/>
  <c r="G127" i="22" s="1"/>
  <c r="J71" i="22"/>
  <c r="V71" i="22" s="1"/>
  <c r="L82" i="22"/>
  <c r="L127" i="22" s="1"/>
  <c r="O70" i="22"/>
  <c r="Q82" i="22"/>
  <c r="Q127" i="22" s="1"/>
  <c r="T70" i="22"/>
  <c r="G118" i="22"/>
  <c r="G129" i="22" s="1"/>
  <c r="J106" i="22"/>
  <c r="L118" i="22"/>
  <c r="L129" i="22" s="1"/>
  <c r="O106" i="22"/>
  <c r="Q118" i="22"/>
  <c r="Q129" i="22" s="1"/>
  <c r="T106" i="22"/>
  <c r="G130" i="22"/>
  <c r="J121" i="22"/>
  <c r="Q130" i="22"/>
  <c r="T121" i="22"/>
  <c r="T130" i="22" s="1"/>
  <c r="J31" i="22"/>
  <c r="O31" i="22"/>
  <c r="T31" i="22"/>
  <c r="J51" i="22"/>
  <c r="O51" i="22"/>
  <c r="T51" i="22"/>
  <c r="J64" i="22"/>
  <c r="O63" i="22"/>
  <c r="T64" i="22"/>
  <c r="O86" i="22"/>
  <c r="V86" i="22" s="1"/>
  <c r="J107" i="22"/>
  <c r="O107" i="22"/>
  <c r="T107" i="22"/>
  <c r="O121" i="22"/>
  <c r="O130" i="22" s="1"/>
  <c r="G103" i="22"/>
  <c r="G128" i="22" s="1"/>
  <c r="Q103" i="22"/>
  <c r="Q128" i="22" s="1"/>
  <c r="J127" i="21"/>
  <c r="M127" i="21"/>
  <c r="O127" i="21"/>
  <c r="Q61" i="21"/>
  <c r="Q121" i="21" s="1"/>
  <c r="G127" i="21"/>
  <c r="I127" i="21"/>
  <c r="L127" i="21"/>
  <c r="H69" i="21"/>
  <c r="H122" i="21" s="1"/>
  <c r="Q64" i="21"/>
  <c r="Q69" i="21" s="1"/>
  <c r="Q122" i="21" s="1"/>
  <c r="Q82" i="21"/>
  <c r="Q123" i="21" s="1"/>
  <c r="Q117" i="21"/>
  <c r="Q125" i="21" s="1"/>
  <c r="Q8" i="21"/>
  <c r="Q28" i="21" s="1"/>
  <c r="Q119" i="21" s="1"/>
  <c r="Q31" i="21"/>
  <c r="Q49" i="21" s="1"/>
  <c r="Q120" i="21" s="1"/>
  <c r="Q85" i="21"/>
  <c r="Q102" i="21" s="1"/>
  <c r="Q124" i="21" s="1"/>
  <c r="H117" i="21"/>
  <c r="H125" i="21" s="1"/>
  <c r="N127" i="21"/>
  <c r="V103" i="17"/>
  <c r="V110" i="17" s="1"/>
  <c r="N111" i="17"/>
  <c r="V68" i="17"/>
  <c r="V108" i="17" s="1"/>
  <c r="L111" i="17"/>
  <c r="S111" i="17"/>
  <c r="Q111" i="17"/>
  <c r="T111" i="17"/>
  <c r="R111" i="17"/>
  <c r="O111" i="17"/>
  <c r="H111" i="17"/>
  <c r="J111" i="17"/>
  <c r="M111" i="17"/>
  <c r="V27" i="17"/>
  <c r="V105" i="17" s="1"/>
  <c r="V55" i="17"/>
  <c r="G82" i="17"/>
  <c r="G109" i="17" s="1"/>
  <c r="G111" i="17" s="1"/>
  <c r="V70" i="17"/>
  <c r="V82" i="17" s="1"/>
  <c r="V109" i="17" s="1"/>
  <c r="I82" i="17"/>
  <c r="I109" i="17" s="1"/>
  <c r="I111" i="17" s="1"/>
  <c r="V30" i="17"/>
  <c r="V48" i="17" s="1"/>
  <c r="V106" i="17" s="1"/>
  <c r="V50" i="17"/>
  <c r="G117" i="23"/>
  <c r="M28" i="23"/>
  <c r="M109" i="23" s="1"/>
  <c r="J117" i="23"/>
  <c r="I117" i="23"/>
  <c r="L117" i="23"/>
  <c r="S8" i="11"/>
  <c r="S12" i="11"/>
  <c r="S16" i="11"/>
  <c r="S20" i="11"/>
  <c r="S24" i="11"/>
  <c r="G60" i="11"/>
  <c r="G122" i="11" s="1"/>
  <c r="I36" i="11"/>
  <c r="I37" i="11"/>
  <c r="I38" i="11"/>
  <c r="I40" i="11"/>
  <c r="I41" i="11"/>
  <c r="I42" i="11"/>
  <c r="I44" i="11"/>
  <c r="I45" i="11"/>
  <c r="I46" i="11"/>
  <c r="M31" i="11"/>
  <c r="M32" i="11"/>
  <c r="M33" i="11"/>
  <c r="M34" i="11"/>
  <c r="S34" i="11" s="1"/>
  <c r="M35" i="11"/>
  <c r="M37" i="11"/>
  <c r="M38" i="11"/>
  <c r="M39" i="11"/>
  <c r="M40" i="11"/>
  <c r="M41" i="11"/>
  <c r="M42" i="11"/>
  <c r="M43" i="11"/>
  <c r="M45" i="11"/>
  <c r="M46" i="11"/>
  <c r="M47" i="11"/>
  <c r="Q31" i="11"/>
  <c r="Q32" i="11"/>
  <c r="Q33" i="11"/>
  <c r="Q35" i="11"/>
  <c r="Q36" i="11"/>
  <c r="Q37" i="11"/>
  <c r="Q38" i="11"/>
  <c r="Q39" i="11"/>
  <c r="Q40" i="11"/>
  <c r="Q41" i="11"/>
  <c r="Q43" i="11"/>
  <c r="Q44" i="11"/>
  <c r="Q45" i="11"/>
  <c r="Q46" i="11"/>
  <c r="Q47" i="11"/>
  <c r="I52" i="11"/>
  <c r="I54" i="11"/>
  <c r="I55" i="11"/>
  <c r="I56" i="11"/>
  <c r="I57" i="11"/>
  <c r="I58" i="11"/>
  <c r="I59" i="11"/>
  <c r="M50" i="11"/>
  <c r="M53" i="11"/>
  <c r="M54" i="11"/>
  <c r="M55" i="11"/>
  <c r="M56" i="11"/>
  <c r="M57" i="11"/>
  <c r="M58" i="11"/>
  <c r="M59" i="11"/>
  <c r="Q52" i="11"/>
  <c r="Q53" i="11"/>
  <c r="Q54" i="11"/>
  <c r="Q55" i="11"/>
  <c r="Q56" i="11"/>
  <c r="Q57" i="11"/>
  <c r="Q58" i="11"/>
  <c r="I63" i="11"/>
  <c r="I64" i="11"/>
  <c r="I65" i="11"/>
  <c r="I66" i="11"/>
  <c r="I67" i="11"/>
  <c r="M64" i="11"/>
  <c r="M66" i="11"/>
  <c r="M67" i="11"/>
  <c r="Q63" i="11"/>
  <c r="Q64" i="11"/>
  <c r="Q65" i="11"/>
  <c r="Q66" i="11"/>
  <c r="Q67" i="11"/>
  <c r="I72" i="11"/>
  <c r="I73" i="11"/>
  <c r="I74" i="11"/>
  <c r="S74" i="11" s="1"/>
  <c r="I75" i="11"/>
  <c r="I76" i="11"/>
  <c r="I77" i="11"/>
  <c r="I78" i="11"/>
  <c r="S78" i="11" s="1"/>
  <c r="I80" i="11"/>
  <c r="I81" i="11"/>
  <c r="M71" i="11"/>
  <c r="O128" i="11"/>
  <c r="I9" i="11"/>
  <c r="S9" i="11" s="1"/>
  <c r="I11" i="11"/>
  <c r="S11" i="11" s="1"/>
  <c r="I13" i="11"/>
  <c r="S13" i="11" s="1"/>
  <c r="I15" i="11"/>
  <c r="S15" i="11" s="1"/>
  <c r="I17" i="11"/>
  <c r="S17" i="11" s="1"/>
  <c r="I19" i="11"/>
  <c r="S19" i="11" s="1"/>
  <c r="I21" i="11"/>
  <c r="S21" i="11" s="1"/>
  <c r="I23" i="11"/>
  <c r="S23" i="11" s="1"/>
  <c r="I25" i="11"/>
  <c r="S25" i="11" s="1"/>
  <c r="H60" i="11"/>
  <c r="H122" i="11" s="1"/>
  <c r="Q50" i="11"/>
  <c r="P60" i="11"/>
  <c r="P122" i="11" s="1"/>
  <c r="S10" i="11"/>
  <c r="S14" i="11"/>
  <c r="S18" i="11"/>
  <c r="S22" i="11"/>
  <c r="S26" i="11"/>
  <c r="Q30" i="11"/>
  <c r="M70" i="11"/>
  <c r="I50" i="11"/>
  <c r="S113" i="11"/>
  <c r="P68" i="11"/>
  <c r="P123" i="11" s="1"/>
  <c r="L60" i="11"/>
  <c r="L122" i="11" s="1"/>
  <c r="M72" i="11"/>
  <c r="M73" i="11"/>
  <c r="M75" i="11"/>
  <c r="M76" i="11"/>
  <c r="M77" i="11"/>
  <c r="M79" i="11"/>
  <c r="M80" i="11"/>
  <c r="M81" i="11"/>
  <c r="Q71" i="11"/>
  <c r="Q72" i="11"/>
  <c r="Q73" i="11"/>
  <c r="Q75" i="11"/>
  <c r="Q76" i="11"/>
  <c r="Q77" i="11"/>
  <c r="Q79" i="11"/>
  <c r="Q80" i="11"/>
  <c r="Q81" i="11"/>
  <c r="I85" i="11"/>
  <c r="I87" i="11"/>
  <c r="I88" i="11"/>
  <c r="I89" i="11"/>
  <c r="I91" i="11"/>
  <c r="I92" i="11"/>
  <c r="I93" i="11"/>
  <c r="I95" i="11"/>
  <c r="I96" i="11"/>
  <c r="I97" i="11"/>
  <c r="I99" i="11"/>
  <c r="I100" i="11"/>
  <c r="I101" i="11"/>
  <c r="M86" i="11"/>
  <c r="S86" i="11" s="1"/>
  <c r="M87" i="11"/>
  <c r="M89" i="11"/>
  <c r="M90" i="11"/>
  <c r="S90" i="11" s="1"/>
  <c r="M91" i="11"/>
  <c r="M93" i="11"/>
  <c r="M94" i="11"/>
  <c r="M95" i="11"/>
  <c r="M97" i="11"/>
  <c r="M98" i="11"/>
  <c r="S98" i="11" s="1"/>
  <c r="M99" i="11"/>
  <c r="M101" i="11"/>
  <c r="M102" i="11"/>
  <c r="S102" i="11" s="1"/>
  <c r="Q85" i="11"/>
  <c r="Q87" i="11"/>
  <c r="Q88" i="11"/>
  <c r="Q89" i="11"/>
  <c r="Q91" i="11"/>
  <c r="Q92" i="11"/>
  <c r="Q93" i="11"/>
  <c r="Q95" i="11"/>
  <c r="Q96" i="11"/>
  <c r="Q97" i="11"/>
  <c r="Q99" i="11"/>
  <c r="Q100" i="11"/>
  <c r="Q101" i="11"/>
  <c r="I107" i="11"/>
  <c r="I108" i="11"/>
  <c r="I110" i="11"/>
  <c r="I111" i="11"/>
  <c r="I112" i="11"/>
  <c r="I114" i="11"/>
  <c r="I115" i="11"/>
  <c r="I116" i="11"/>
  <c r="M107" i="11"/>
  <c r="M108" i="11"/>
  <c r="M110" i="11"/>
  <c r="M111" i="11"/>
  <c r="M112" i="11"/>
  <c r="M114" i="11"/>
  <c r="M115" i="11"/>
  <c r="M116" i="11"/>
  <c r="Q107" i="11"/>
  <c r="Q108" i="11"/>
  <c r="Q110" i="11"/>
  <c r="Q111" i="11"/>
  <c r="Q112" i="11"/>
  <c r="Q114" i="11"/>
  <c r="Q115" i="11"/>
  <c r="Q116" i="11"/>
  <c r="S94" i="11"/>
  <c r="G27" i="11"/>
  <c r="G120" i="11" s="1"/>
  <c r="M51" i="11"/>
  <c r="H82" i="11"/>
  <c r="H124" i="11" s="1"/>
  <c r="I70" i="11"/>
  <c r="L103" i="11"/>
  <c r="L125" i="11" s="1"/>
  <c r="M85" i="11"/>
  <c r="H118" i="11"/>
  <c r="H126" i="11" s="1"/>
  <c r="I106" i="11"/>
  <c r="L118" i="11"/>
  <c r="L126" i="11" s="1"/>
  <c r="M106" i="11"/>
  <c r="P118" i="11"/>
  <c r="P126" i="11" s="1"/>
  <c r="Q106" i="11"/>
  <c r="I7" i="11"/>
  <c r="M7" i="11"/>
  <c r="M27" i="11" s="1"/>
  <c r="M120" i="11" s="1"/>
  <c r="Q7" i="11"/>
  <c r="Q27" i="11" s="1"/>
  <c r="Q120" i="11" s="1"/>
  <c r="M30" i="11"/>
  <c r="I51" i="11"/>
  <c r="M63" i="11"/>
  <c r="K128" i="11"/>
  <c r="Q118" i="10"/>
  <c r="Q129" i="10" s="1"/>
  <c r="M118" i="10"/>
  <c r="M129" i="10" s="1"/>
  <c r="M103" i="10"/>
  <c r="M128" i="10" s="1"/>
  <c r="M82" i="10"/>
  <c r="M127" i="10" s="1"/>
  <c r="Q68" i="10"/>
  <c r="Q126" i="10" s="1"/>
  <c r="S64" i="10"/>
  <c r="S66" i="10"/>
  <c r="M68" i="10"/>
  <c r="M126" i="10" s="1"/>
  <c r="I68" i="10"/>
  <c r="I126" i="10" s="1"/>
  <c r="S65" i="10"/>
  <c r="Q60" i="10"/>
  <c r="Q125" i="10" s="1"/>
  <c r="Q48" i="10"/>
  <c r="Q124" i="10" s="1"/>
  <c r="I48" i="10"/>
  <c r="I124" i="10" s="1"/>
  <c r="M27" i="10"/>
  <c r="M123" i="10" s="1"/>
  <c r="I27" i="10"/>
  <c r="I123" i="10" s="1"/>
  <c r="I60" i="10"/>
  <c r="I125" i="10" s="1"/>
  <c r="I82" i="10"/>
  <c r="I127" i="10" s="1"/>
  <c r="I118" i="10"/>
  <c r="I129" i="10" s="1"/>
  <c r="I130" i="10"/>
  <c r="M48" i="10"/>
  <c r="M124" i="10" s="1"/>
  <c r="M60" i="10"/>
  <c r="M125" i="10" s="1"/>
  <c r="S30" i="10"/>
  <c r="S63" i="10"/>
  <c r="H132" i="10"/>
  <c r="I103" i="10"/>
  <c r="I128" i="10" s="1"/>
  <c r="G132" i="10"/>
  <c r="O132" i="10"/>
  <c r="K132" i="10"/>
  <c r="P132" i="10"/>
  <c r="L132" i="10"/>
  <c r="Q7" i="10"/>
  <c r="Q27" i="10" s="1"/>
  <c r="Q123" i="10" s="1"/>
  <c r="H133" i="1"/>
  <c r="J133" i="1"/>
  <c r="L133" i="1"/>
  <c r="O133" i="1"/>
  <c r="Q133" i="1"/>
  <c r="S133" i="1"/>
  <c r="K133" i="1"/>
  <c r="G125" i="1"/>
  <c r="U49" i="1"/>
  <c r="U125" i="1" s="1"/>
  <c r="U61" i="1"/>
  <c r="U126" i="1" s="1"/>
  <c r="I126" i="1"/>
  <c r="G124" i="1"/>
  <c r="U28" i="1"/>
  <c r="U124" i="1" s="1"/>
  <c r="U69" i="1"/>
  <c r="U127" i="1" s="1"/>
  <c r="G127" i="1"/>
  <c r="U104" i="1"/>
  <c r="U129" i="1" s="1"/>
  <c r="I129" i="1"/>
  <c r="U31" i="1"/>
  <c r="U71" i="1"/>
  <c r="U83" i="1"/>
  <c r="U128" i="1" s="1"/>
  <c r="U122" i="1"/>
  <c r="U131" i="1" s="1"/>
  <c r="U8" i="1"/>
  <c r="U51" i="1"/>
  <c r="U64" i="1"/>
  <c r="U86" i="1"/>
  <c r="U107" i="1"/>
  <c r="U119" i="1"/>
  <c r="U130" i="1" s="1"/>
  <c r="B130" i="22"/>
  <c r="B129" i="22"/>
  <c r="B128" i="22"/>
  <c r="B127" i="22"/>
  <c r="B126" i="22"/>
  <c r="B125" i="22"/>
  <c r="B124" i="22"/>
  <c r="B123" i="22"/>
  <c r="B125" i="21"/>
  <c r="B124" i="21"/>
  <c r="B123" i="21"/>
  <c r="B122" i="21"/>
  <c r="B121" i="21"/>
  <c r="B120" i="21"/>
  <c r="B119" i="21"/>
  <c r="B110" i="17"/>
  <c r="B109" i="17"/>
  <c r="B108" i="17"/>
  <c r="B107" i="17"/>
  <c r="B106" i="17"/>
  <c r="B105" i="17"/>
  <c r="B125" i="14"/>
  <c r="B124" i="14"/>
  <c r="B123" i="14"/>
  <c r="B122" i="14"/>
  <c r="B121" i="14"/>
  <c r="B120" i="14"/>
  <c r="B119" i="14"/>
  <c r="B126" i="11"/>
  <c r="B125" i="11"/>
  <c r="B124" i="11"/>
  <c r="B123" i="11"/>
  <c r="B122" i="11"/>
  <c r="B121" i="11"/>
  <c r="B120" i="11"/>
  <c r="B130" i="10"/>
  <c r="B129" i="10"/>
  <c r="B128" i="10"/>
  <c r="B127" i="10"/>
  <c r="B126" i="10"/>
  <c r="B125" i="10"/>
  <c r="B124" i="10"/>
  <c r="B123" i="10"/>
  <c r="B131" i="1"/>
  <c r="B130" i="1"/>
  <c r="B129" i="1"/>
  <c r="B128" i="1"/>
  <c r="B127" i="1"/>
  <c r="B126" i="1"/>
  <c r="B125" i="1"/>
  <c r="B124" i="1"/>
  <c r="S82" i="10" l="1"/>
  <c r="S127" i="10" s="1"/>
  <c r="S56" i="11"/>
  <c r="S118" i="10"/>
  <c r="S129" i="10" s="1"/>
  <c r="N117" i="23"/>
  <c r="S76" i="11"/>
  <c r="S54" i="11"/>
  <c r="S44" i="11"/>
  <c r="S67" i="11"/>
  <c r="S73" i="11"/>
  <c r="S36" i="11"/>
  <c r="S47" i="11"/>
  <c r="S38" i="11"/>
  <c r="S33" i="11"/>
  <c r="S75" i="11"/>
  <c r="M117" i="23"/>
  <c r="V7" i="22"/>
  <c r="O127" i="14"/>
  <c r="S103" i="10"/>
  <c r="S128" i="10" s="1"/>
  <c r="S60" i="10"/>
  <c r="S125" i="10" s="1"/>
  <c r="Q82" i="14"/>
  <c r="Q123" i="14" s="1"/>
  <c r="Q61" i="14"/>
  <c r="Q121" i="14" s="1"/>
  <c r="S48" i="10"/>
  <c r="S124" i="10" s="1"/>
  <c r="S42" i="11"/>
  <c r="S50" i="11"/>
  <c r="O82" i="22"/>
  <c r="O127" i="22" s="1"/>
  <c r="Q102" i="14"/>
  <c r="Q124" i="14" s="1"/>
  <c r="Q49" i="14"/>
  <c r="Q120" i="14" s="1"/>
  <c r="Q132" i="10"/>
  <c r="S52" i="11"/>
  <c r="S81" i="11"/>
  <c r="S77" i="11"/>
  <c r="S72" i="11"/>
  <c r="S46" i="11"/>
  <c r="S31" i="11"/>
  <c r="Q69" i="14"/>
  <c r="Q122" i="14" s="1"/>
  <c r="J127" i="14"/>
  <c r="H127" i="21"/>
  <c r="R132" i="22"/>
  <c r="T82" i="22"/>
  <c r="T127" i="22" s="1"/>
  <c r="T103" i="22"/>
  <c r="T128" i="22" s="1"/>
  <c r="H132" i="22"/>
  <c r="O68" i="22"/>
  <c r="O126" i="22" s="1"/>
  <c r="T60" i="22"/>
  <c r="T125" i="22" s="1"/>
  <c r="O48" i="22"/>
  <c r="O124" i="22" s="1"/>
  <c r="V80" i="22"/>
  <c r="V81" i="22"/>
  <c r="V76" i="22"/>
  <c r="V73" i="22"/>
  <c r="V67" i="22"/>
  <c r="O27" i="22"/>
  <c r="O123" i="22" s="1"/>
  <c r="J103" i="22"/>
  <c r="J128" i="22" s="1"/>
  <c r="V70" i="22"/>
  <c r="I132" i="22"/>
  <c r="G132" i="22"/>
  <c r="T27" i="22"/>
  <c r="T123" i="22" s="1"/>
  <c r="V85" i="22"/>
  <c r="V72" i="22"/>
  <c r="V63" i="22"/>
  <c r="V115" i="22"/>
  <c r="V112" i="22"/>
  <c r="V110" i="22"/>
  <c r="V101" i="22"/>
  <c r="V99" i="22"/>
  <c r="V96" i="22"/>
  <c r="V93" i="22"/>
  <c r="V91" i="22"/>
  <c r="V88" i="22"/>
  <c r="V74" i="22"/>
  <c r="V66" i="22"/>
  <c r="V59" i="22"/>
  <c r="V55" i="22"/>
  <c r="M132" i="22"/>
  <c r="V45" i="22"/>
  <c r="V41" i="22"/>
  <c r="V37" i="22"/>
  <c r="V33" i="22"/>
  <c r="V26" i="22"/>
  <c r="V22" i="22"/>
  <c r="V18" i="22"/>
  <c r="V14" i="22"/>
  <c r="V10" i="22"/>
  <c r="T68" i="22"/>
  <c r="T126" i="22" s="1"/>
  <c r="O60" i="22"/>
  <c r="O125" i="22" s="1"/>
  <c r="T48" i="22"/>
  <c r="T124" i="22" s="1"/>
  <c r="O103" i="22"/>
  <c r="O128" i="22" s="1"/>
  <c r="Q132" i="22"/>
  <c r="L132" i="22"/>
  <c r="J27" i="22"/>
  <c r="J123" i="22" s="1"/>
  <c r="V116" i="22"/>
  <c r="V114" i="22"/>
  <c r="V111" i="22"/>
  <c r="V108" i="22"/>
  <c r="V100" i="22"/>
  <c r="V97" i="22"/>
  <c r="V95" i="22"/>
  <c r="V92" i="22"/>
  <c r="V89" i="22"/>
  <c r="V87" i="22"/>
  <c r="V77" i="22"/>
  <c r="V78" i="22"/>
  <c r="V57" i="22"/>
  <c r="V53" i="22"/>
  <c r="V47" i="22"/>
  <c r="V43" i="22"/>
  <c r="V39" i="22"/>
  <c r="V35" i="22"/>
  <c r="S132" i="22"/>
  <c r="N132" i="22"/>
  <c r="V24" i="22"/>
  <c r="V20" i="22"/>
  <c r="V16" i="22"/>
  <c r="V12" i="22"/>
  <c r="V8" i="22"/>
  <c r="V107" i="22"/>
  <c r="V64" i="22"/>
  <c r="V31" i="22"/>
  <c r="J68" i="22"/>
  <c r="J126" i="22" s="1"/>
  <c r="J48" i="22"/>
  <c r="J124" i="22" s="1"/>
  <c r="V51" i="22"/>
  <c r="J130" i="22"/>
  <c r="V121" i="22"/>
  <c r="V130" i="22" s="1"/>
  <c r="T118" i="22"/>
  <c r="T129" i="22" s="1"/>
  <c r="O118" i="22"/>
  <c r="O129" i="22" s="1"/>
  <c r="V106" i="22"/>
  <c r="J118" i="22"/>
  <c r="J129" i="22" s="1"/>
  <c r="J60" i="22"/>
  <c r="J125" i="22" s="1"/>
  <c r="J82" i="22"/>
  <c r="J127" i="22" s="1"/>
  <c r="Q127" i="21"/>
  <c r="V60" i="17"/>
  <c r="V107" i="17" s="1"/>
  <c r="V111" i="17" s="1"/>
  <c r="Q103" i="11"/>
  <c r="Q125" i="11" s="1"/>
  <c r="M82" i="11"/>
  <c r="M124" i="11" s="1"/>
  <c r="S80" i="11"/>
  <c r="Q68" i="11"/>
  <c r="Q123" i="11" s="1"/>
  <c r="S65" i="11"/>
  <c r="S66" i="11"/>
  <c r="S64" i="11"/>
  <c r="I68" i="11"/>
  <c r="I123" i="11" s="1"/>
  <c r="Q60" i="11"/>
  <c r="Q122" i="11" s="1"/>
  <c r="S57" i="11"/>
  <c r="S53" i="11"/>
  <c r="S59" i="11"/>
  <c r="S55" i="11"/>
  <c r="S35" i="11"/>
  <c r="S43" i="11"/>
  <c r="S39" i="11"/>
  <c r="S32" i="11"/>
  <c r="S40" i="11"/>
  <c r="I48" i="11"/>
  <c r="I121" i="11" s="1"/>
  <c r="Q82" i="11"/>
  <c r="Q124" i="11" s="1"/>
  <c r="S45" i="11"/>
  <c r="S37" i="11"/>
  <c r="M68" i="11"/>
  <c r="M123" i="11" s="1"/>
  <c r="M48" i="11"/>
  <c r="M121" i="11" s="1"/>
  <c r="Q118" i="11"/>
  <c r="Q126" i="11" s="1"/>
  <c r="M118" i="11"/>
  <c r="M126" i="11" s="1"/>
  <c r="G128" i="11"/>
  <c r="Q48" i="11"/>
  <c r="Q121" i="11" s="1"/>
  <c r="S79" i="11"/>
  <c r="I60" i="11"/>
  <c r="I122" i="11" s="1"/>
  <c r="S58" i="11"/>
  <c r="S41" i="11"/>
  <c r="H128" i="11"/>
  <c r="S115" i="11"/>
  <c r="S112" i="11"/>
  <c r="S110" i="11"/>
  <c r="S107" i="11"/>
  <c r="S100" i="11"/>
  <c r="S97" i="11"/>
  <c r="S95" i="11"/>
  <c r="S92" i="11"/>
  <c r="S89" i="11"/>
  <c r="S87" i="11"/>
  <c r="S71" i="11"/>
  <c r="P128" i="11"/>
  <c r="M103" i="11"/>
  <c r="M125" i="11" s="1"/>
  <c r="I103" i="11"/>
  <c r="I125" i="11" s="1"/>
  <c r="L128" i="11"/>
  <c r="S30" i="11"/>
  <c r="S116" i="11"/>
  <c r="S114" i="11"/>
  <c r="S111" i="11"/>
  <c r="S108" i="11"/>
  <c r="S101" i="11"/>
  <c r="S99" i="11"/>
  <c r="S96" i="11"/>
  <c r="S93" i="11"/>
  <c r="S91" i="11"/>
  <c r="S88" i="11"/>
  <c r="M60" i="11"/>
  <c r="M122" i="11" s="1"/>
  <c r="S51" i="11"/>
  <c r="I27" i="11"/>
  <c r="I120" i="11" s="1"/>
  <c r="S7" i="11"/>
  <c r="S27" i="11" s="1"/>
  <c r="S120" i="11" s="1"/>
  <c r="S85" i="11"/>
  <c r="I118" i="11"/>
  <c r="I126" i="11" s="1"/>
  <c r="S106" i="11"/>
  <c r="I82" i="11"/>
  <c r="I124" i="11" s="1"/>
  <c r="S70" i="11"/>
  <c r="S63" i="11"/>
  <c r="I132" i="10"/>
  <c r="S68" i="10"/>
  <c r="S126" i="10" s="1"/>
  <c r="M132" i="10"/>
  <c r="S7" i="10"/>
  <c r="S27" i="10" s="1"/>
  <c r="S123" i="10" s="1"/>
  <c r="I133" i="1"/>
  <c r="G133" i="1"/>
  <c r="U133" i="1"/>
  <c r="Q127" i="14" l="1"/>
  <c r="S132" i="10"/>
  <c r="T132" i="22"/>
  <c r="V68" i="22"/>
  <c r="V126" i="22" s="1"/>
  <c r="V103" i="22"/>
  <c r="V128" i="22" s="1"/>
  <c r="V27" i="22"/>
  <c r="V123" i="22" s="1"/>
  <c r="V82" i="22"/>
  <c r="V127" i="22" s="1"/>
  <c r="J132" i="22"/>
  <c r="O132" i="22"/>
  <c r="V60" i="22"/>
  <c r="V125" i="22" s="1"/>
  <c r="V48" i="22"/>
  <c r="V124" i="22" s="1"/>
  <c r="V118" i="22"/>
  <c r="V129" i="22" s="1"/>
  <c r="S68" i="11"/>
  <c r="S123" i="11" s="1"/>
  <c r="Q128" i="11"/>
  <c r="M128" i="11"/>
  <c r="S82" i="11"/>
  <c r="S124" i="11" s="1"/>
  <c r="S118" i="11"/>
  <c r="S126" i="11" s="1"/>
  <c r="S48" i="11"/>
  <c r="S121" i="11" s="1"/>
  <c r="S60" i="11"/>
  <c r="S122" i="11" s="1"/>
  <c r="S103" i="11"/>
  <c r="S125" i="11" s="1"/>
  <c r="I128" i="11"/>
  <c r="V132" i="22" l="1"/>
  <c r="S128" i="11"/>
</calcChain>
</file>

<file path=xl/sharedStrings.xml><?xml version="1.0" encoding="utf-8"?>
<sst xmlns="http://schemas.openxmlformats.org/spreadsheetml/2006/main" count="2608" uniqueCount="433">
  <si>
    <t>UG</t>
  </si>
  <si>
    <t>PGT</t>
  </si>
  <si>
    <t>PGR</t>
  </si>
  <si>
    <t>Faculty of Architecture and History of Art</t>
  </si>
  <si>
    <t>Department of Architecture</t>
  </si>
  <si>
    <t>Department of History of Art</t>
  </si>
  <si>
    <t>Faculty of Asian and Middle Eastern Studies</t>
  </si>
  <si>
    <t>Department of East Asian Studies</t>
  </si>
  <si>
    <t>Department of Middle Eastern Studies</t>
  </si>
  <si>
    <t>Faculty of Classics</t>
  </si>
  <si>
    <t>Faculty of Divinity</t>
  </si>
  <si>
    <t>Faculty of English</t>
  </si>
  <si>
    <t>Department of Anglo-Saxon, Norse and Celtic</t>
  </si>
  <si>
    <t>Faculty of Modern and Medieval Languages</t>
  </si>
  <si>
    <t>Department of French</t>
  </si>
  <si>
    <t>Department of German and Dutch</t>
  </si>
  <si>
    <t>Department of Italian</t>
  </si>
  <si>
    <t>Department of Theoretical and Applied Linguistics</t>
  </si>
  <si>
    <t>Modern Greek Section</t>
  </si>
  <si>
    <t>Department of Slavonic Studies</t>
  </si>
  <si>
    <t>Department of Spanish and Portuguese</t>
  </si>
  <si>
    <t>Faculty of Music</t>
  </si>
  <si>
    <t>Faculty of Philosophy</t>
  </si>
  <si>
    <t>Faculty of Economics</t>
  </si>
  <si>
    <t>Faculty of Education</t>
  </si>
  <si>
    <t>Faculty of History</t>
  </si>
  <si>
    <t>Faculty of Human, Social and Political Sciences</t>
  </si>
  <si>
    <t>Archaeology Section</t>
  </si>
  <si>
    <t>Department of Archaeology and Anthropology</t>
  </si>
  <si>
    <t>Biological Anthropology Section</t>
  </si>
  <si>
    <t>Social Anthropology Section</t>
  </si>
  <si>
    <t>Department of Politics and International Studies</t>
  </si>
  <si>
    <t>Centre of African Studies</t>
  </si>
  <si>
    <t>Centre of Development Studies</t>
  </si>
  <si>
    <t>Centre of Latin American Studies</t>
  </si>
  <si>
    <t>Centre of South Asian Studies</t>
  </si>
  <si>
    <t>Department of Sociology</t>
  </si>
  <si>
    <t>Faculty of Law</t>
  </si>
  <si>
    <t>Institute of Criminology</t>
  </si>
  <si>
    <t>Department of History and Philosophy of Science</t>
  </si>
  <si>
    <t>Department of Land Economy</t>
  </si>
  <si>
    <t>Department of Earth Sciences</t>
  </si>
  <si>
    <t>Department of Geography</t>
  </si>
  <si>
    <t>Scott Polar Research Institute</t>
  </si>
  <si>
    <t>Department of Applied Mathematics and Theoretical Physics</t>
  </si>
  <si>
    <t>Department of Pure Mathematics and Mathematical Statistics</t>
  </si>
  <si>
    <t>Department of Chemistry</t>
  </si>
  <si>
    <t>Institute of Astronomy</t>
  </si>
  <si>
    <t>Department of Materials Science and Metallurgy</t>
  </si>
  <si>
    <t>Department of Physics</t>
  </si>
  <si>
    <t>Judge Business School</t>
  </si>
  <si>
    <t>Faculty of Computer Science and Technology</t>
  </si>
  <si>
    <t>Department of Engineering</t>
  </si>
  <si>
    <t>Department of Chemical Engineering &amp; Biotechnology</t>
  </si>
  <si>
    <t>Department of Biochemistry</t>
  </si>
  <si>
    <t>Department of Genetics</t>
  </si>
  <si>
    <t>Department of Pathology</t>
  </si>
  <si>
    <t>Department of Pharmacology</t>
  </si>
  <si>
    <t>Department of Physiology, Development and Neuroscience</t>
  </si>
  <si>
    <t>Department of Plant Sciences</t>
  </si>
  <si>
    <t>Department of Psychology</t>
  </si>
  <si>
    <t>Department of Zoology</t>
  </si>
  <si>
    <t>Department of Veterinary Medicine</t>
  </si>
  <si>
    <t>Wellcome Trust Centre for Stem Cell Research</t>
  </si>
  <si>
    <t>Department of Clinical Biochemistry</t>
  </si>
  <si>
    <t>Department of Clinical Neurosciences</t>
  </si>
  <si>
    <t>Department of Haematology</t>
  </si>
  <si>
    <t>Department of Medical Genetics</t>
  </si>
  <si>
    <t>Faculty of Clinical Medicine</t>
  </si>
  <si>
    <t>Department of Medicine</t>
  </si>
  <si>
    <t>Department of Obstetrics and Gynaecology</t>
  </si>
  <si>
    <t>Department of Oncology</t>
  </si>
  <si>
    <t>Department of Paediatrics</t>
  </si>
  <si>
    <t>Department of Psychiatry</t>
  </si>
  <si>
    <t>Department of Public Health and Primary Care</t>
  </si>
  <si>
    <t>Department of Radiology</t>
  </si>
  <si>
    <t>Department of Surgery</t>
  </si>
  <si>
    <t>Graduate Medical Course</t>
  </si>
  <si>
    <t>Animal Health Trust, Newmarket</t>
  </si>
  <si>
    <t>Babraham Inst, BBSRC</t>
  </si>
  <si>
    <t>British Antarctic Survey, NERC</t>
  </si>
  <si>
    <t>European Bioinformatics Institute</t>
  </si>
  <si>
    <t>MRC Biostatistics Unit</t>
  </si>
  <si>
    <t>MRC Cancer Cells Unit</t>
  </si>
  <si>
    <t>MRC Cognition and Brain Sciences Unit</t>
  </si>
  <si>
    <t>MRC Epidemiology Unit</t>
  </si>
  <si>
    <t>MRC Human Nutrition Research</t>
  </si>
  <si>
    <t>MRC Laboratory of Molecular Biology</t>
  </si>
  <si>
    <t>MRC Mitochondrial Biology Unit</t>
  </si>
  <si>
    <t>Wellcome Trust Sanger Institute</t>
  </si>
  <si>
    <t>Institute of Continuing Education</t>
  </si>
  <si>
    <t>Matriculated</t>
  </si>
  <si>
    <t>Non-matriculated</t>
  </si>
  <si>
    <t>Total</t>
  </si>
  <si>
    <t>School of Arts and Humanities</t>
  </si>
  <si>
    <t>School of Humanities and Social Sciences</t>
  </si>
  <si>
    <t>School of Clinical Medicine</t>
  </si>
  <si>
    <t>School of Technology</t>
  </si>
  <si>
    <t>School of Biological Sciences</t>
  </si>
  <si>
    <t>School of Physical Sciences</t>
  </si>
  <si>
    <t>Unattached to a School - Continuing Education</t>
  </si>
  <si>
    <t>TOTAL</t>
  </si>
  <si>
    <t>School of Arts and Humanities total</t>
  </si>
  <si>
    <t>School of Humanities and Social Sciences total</t>
  </si>
  <si>
    <t>School of Physical Sciences total</t>
  </si>
  <si>
    <t>School of Technology total</t>
  </si>
  <si>
    <t>Unattached to a School - University Partner Institutions</t>
  </si>
  <si>
    <t>Unattached to a School - University Partner Institutions total</t>
  </si>
  <si>
    <t>School of Clinical Medicine total</t>
  </si>
  <si>
    <t>School of Biological Sciences total</t>
  </si>
  <si>
    <t>Home/EU</t>
  </si>
  <si>
    <t>Overseas</t>
  </si>
  <si>
    <t>Architecture and History of Art</t>
  </si>
  <si>
    <t>Architecture</t>
  </si>
  <si>
    <t>History of Art</t>
  </si>
  <si>
    <t>Asian and Middle Eastern Studies</t>
  </si>
  <si>
    <t>East Asian Studies</t>
  </si>
  <si>
    <t>Middle Eastern Studies</t>
  </si>
  <si>
    <t>Classics</t>
  </si>
  <si>
    <t>Divinity</t>
  </si>
  <si>
    <t>English</t>
  </si>
  <si>
    <t>Anglo-Saxon, Norse and Celtic</t>
  </si>
  <si>
    <t>Modern and Medieval Languages</t>
  </si>
  <si>
    <t>French</t>
  </si>
  <si>
    <t>German and Dutch</t>
  </si>
  <si>
    <t>Italian</t>
  </si>
  <si>
    <t>Theoretical and Applied Linguistics</t>
  </si>
  <si>
    <t>Slavonic Studies</t>
  </si>
  <si>
    <t>Spanish and Portuguese</t>
  </si>
  <si>
    <t>Music</t>
  </si>
  <si>
    <t>Philosophy</t>
  </si>
  <si>
    <t>Economics</t>
  </si>
  <si>
    <t>Education</t>
  </si>
  <si>
    <t>History</t>
  </si>
  <si>
    <t>Human, Social and Political Sciences</t>
  </si>
  <si>
    <t>Archaeology and Anthropology</t>
  </si>
  <si>
    <t>Politics and International Studies</t>
  </si>
  <si>
    <t>African Studies</t>
  </si>
  <si>
    <t>Development Studies</t>
  </si>
  <si>
    <t>Latin American Studies</t>
  </si>
  <si>
    <t>South Asian Studies</t>
  </si>
  <si>
    <t>Sociology</t>
  </si>
  <si>
    <t>Law</t>
  </si>
  <si>
    <t>Criminology</t>
  </si>
  <si>
    <t>History and Philosophy of Science</t>
  </si>
  <si>
    <t>Land Economy</t>
  </si>
  <si>
    <t>Earth Sciences</t>
  </si>
  <si>
    <t>Geography</t>
  </si>
  <si>
    <t>Mathematics</t>
  </si>
  <si>
    <t>Applied Mathematics and Theoretical Physics</t>
  </si>
  <si>
    <t>Pure Mathematics and Mathematical Statistics</t>
  </si>
  <si>
    <t>Chemistry</t>
  </si>
  <si>
    <t>Astronomy</t>
  </si>
  <si>
    <t>Materials Science and Metallurgy</t>
  </si>
  <si>
    <t>Physics</t>
  </si>
  <si>
    <t>Engineering</t>
  </si>
  <si>
    <t>Chemical Engineering &amp; Biotechnology</t>
  </si>
  <si>
    <t>Biochemistry</t>
  </si>
  <si>
    <t>Genetics</t>
  </si>
  <si>
    <t>Pathology</t>
  </si>
  <si>
    <t>Pharmacology</t>
  </si>
  <si>
    <t>Physiology, Development and Neuroscience</t>
  </si>
  <si>
    <t>Plant Sciences</t>
  </si>
  <si>
    <t>Psychology</t>
  </si>
  <si>
    <t>Zoology</t>
  </si>
  <si>
    <t>Veterinary Medicine</t>
  </si>
  <si>
    <t>Clinical Biochemistry</t>
  </si>
  <si>
    <t>Clinical Neurosciences</t>
  </si>
  <si>
    <t>Haematology</t>
  </si>
  <si>
    <t>Medical Genetics</t>
  </si>
  <si>
    <t>Clinical Medicine</t>
  </si>
  <si>
    <t>Medicine</t>
  </si>
  <si>
    <t>Obstetrics and Gynaecology</t>
  </si>
  <si>
    <t>Oncology</t>
  </si>
  <si>
    <t>Paediatrics</t>
  </si>
  <si>
    <t>Psychiatry</t>
  </si>
  <si>
    <t>Public Health and Primary Care</t>
  </si>
  <si>
    <t>Radiology</t>
  </si>
  <si>
    <t>Surgery</t>
  </si>
  <si>
    <t>Molecular Biology</t>
  </si>
  <si>
    <t>Continuing Education</t>
  </si>
  <si>
    <t>Cost centres</t>
  </si>
  <si>
    <t>Clinical medicine</t>
  </si>
  <si>
    <t>Veterinary science</t>
  </si>
  <si>
    <t>Anatomy &amp; physiology</t>
  </si>
  <si>
    <t>Pharmacy &amp; pharmacology</t>
  </si>
  <si>
    <t>Biosciences</t>
  </si>
  <si>
    <t>Earth, marine &amp; environmental sciences</t>
  </si>
  <si>
    <t>General engineering</t>
  </si>
  <si>
    <t>Chemical engineering</t>
  </si>
  <si>
    <t>Mineral, metallurgy &amp; materials engineering</t>
  </si>
  <si>
    <t>Electrical, electronic &amp; computer engineering</t>
  </si>
  <si>
    <t>Architecture, built environment &amp; planning</t>
  </si>
  <si>
    <t>Business &amp; management studies</t>
  </si>
  <si>
    <t>Modern languages</t>
  </si>
  <si>
    <t>Archaeology</t>
  </si>
  <si>
    <t>Continuing education</t>
  </si>
  <si>
    <t>School/Faculty/Department</t>
  </si>
  <si>
    <t>Masters level</t>
  </si>
  <si>
    <t>Doctorate level</t>
  </si>
  <si>
    <t>Fundable</t>
  </si>
  <si>
    <t>Non-fundable</t>
  </si>
  <si>
    <t>Standard provision</t>
  </si>
  <si>
    <t>Distance learning provision</t>
  </si>
  <si>
    <t>Cambridge Programme for Sustainability Leadership</t>
  </si>
  <si>
    <t>-</t>
  </si>
  <si>
    <t>all incoming exchange and other visiting students;</t>
  </si>
  <si>
    <t>all outgoing exchange and other visiting students;</t>
  </si>
  <si>
    <t>matriculated (students who are members of a Cambridge College) and non-matriculated students;</t>
  </si>
  <si>
    <t>3. The load is calculated using standard HESA methodology:</t>
  </si>
  <si>
    <t>the load for full-time students who do not intermit, withdraw or change their mode of study throughout the HESA reporting period is equated to 1 FTE;</t>
  </si>
  <si>
    <t>the load for part-time students is calculated as a proportion of an equivalent full-time course;</t>
  </si>
  <si>
    <t>the load for postgraduate students writing up/under examination is 0.1 FTE if they are writing up for the whole reporting period or a proportion of 0.1 FTE if they are writing up for part of the reporting period.</t>
  </si>
  <si>
    <t>students who are inactive (dormant or on a sabbatical) for the whole of the HESA reporting period (1 August to 31 July);</t>
  </si>
  <si>
    <t>all part-time non-UK domiciled students returned in the HESA Aggregate Offshore submission.</t>
  </si>
  <si>
    <t>new entrants who withdrew from their course within two weeks of starting their studies.</t>
  </si>
  <si>
    <t>2. This table includes both matriculated (students who are members of a Cambridge College) and non-matriculated students.</t>
  </si>
  <si>
    <t>3. Students who do not have a record on the University's student record system (CamSIS) are not included, e.g. students following executive courses at the Cambridge Programme for Sustainability Leadership.</t>
  </si>
  <si>
    <t>non-matriculated students, e.g. students who are not members of a Cambridge College;</t>
  </si>
  <si>
    <t>students who are inactive (dormant or on a sabbatical) for the whole of the HESA reporting period;</t>
  </si>
  <si>
    <t>all part-time non-UK domiciled students returned in the HESA Aggregate Offshore submission;</t>
  </si>
  <si>
    <t>incoming postgraduate Erasmus exchange students as they pay no fees;</t>
  </si>
  <si>
    <t>postgraduate students writing up/under examination;</t>
  </si>
  <si>
    <t>4. The level of study reported for postgraduate research degrees is as follows:</t>
  </si>
  <si>
    <t>Doctorate level: Ph.D., Eng.D., Ed.D., M.D., probationary Ph.D. and C.P.G.S.</t>
  </si>
  <si>
    <t>students who are inactive (dormant or on a sabbatical) for the whole year between the anniversaries of their starting date;</t>
  </si>
  <si>
    <t>postgraduate students who are writing up/under examination for the whole year between the anniversaries of their starting date;</t>
  </si>
  <si>
    <t>Computer Laboratory</t>
  </si>
  <si>
    <t>IT, systems sciences &amp; computer software engineering</t>
  </si>
  <si>
    <t>Geography &amp; environmental studies</t>
  </si>
  <si>
    <t>Area studies</t>
  </si>
  <si>
    <t>Anthropology &amp; development studies</t>
  </si>
  <si>
    <t>Politics &amp; international studies</t>
  </si>
  <si>
    <t>Economics &amp; econometrics</t>
  </si>
  <si>
    <t>English language &amp; literature</t>
  </si>
  <si>
    <t>Theology &amp; religious studies</t>
  </si>
  <si>
    <t>Music, dance, drama &amp; performing arts</t>
  </si>
  <si>
    <t>1. The underlying population for this table covers fee-paying matriculated postgraduate students. The table excludes the following groups of students:</t>
  </si>
  <si>
    <t>HEFCE-fundable</t>
  </si>
  <si>
    <t>Islands/ Overseas</t>
  </si>
  <si>
    <t>Department of Experimental Psychology</t>
  </si>
  <si>
    <t>Experimental Psychology</t>
  </si>
  <si>
    <t>Graduate Course in Medicine</t>
  </si>
  <si>
    <t>1. This table presents data for the students in the HESES countable population, which excludes the following groups of students:</t>
  </si>
  <si>
    <t>postgraduate students who are writing up/under examination for the whole year between the anniversaries of their starting date.</t>
  </si>
  <si>
    <t>students who have less than 0.03 FTE for the whole academic year;</t>
  </si>
  <si>
    <t>2. The load is calculated using HESES methodology:</t>
  </si>
  <si>
    <t>the load for all full-time students is equated to 1 FTE;</t>
  </si>
  <si>
    <t>the load for students on a sandwich year out (i.e. students who spend at least one term on a working placement during their year abroad) is equated to 0.5 FTE;</t>
  </si>
  <si>
    <t xml:space="preserve">the load for part-time students is calculated as a proportion of an equivalent full-time course; </t>
  </si>
  <si>
    <t>1. This table presents data for the students in the HESA session population, which excludes the following groups of students:</t>
  </si>
  <si>
    <t>1. The underlying population for this table covers fee-paying matriculated undergraduate students. The table excludes the following groups of students:</t>
  </si>
  <si>
    <t>postgraduate students writing up/under examination.</t>
  </si>
  <si>
    <t>2. The tables exclude new entrants who withdrew from their course within two weeks of starting their studies.</t>
  </si>
  <si>
    <t>the load for students intermitting or withdrawing at some point during the HESA reporting period is adjusted in proportion to the amount of time they are inactive. E.g. the load for a full-time undergraduate intermitting for one of three terms is 0.67 FTE;</t>
  </si>
  <si>
    <t>postgraduate students with study agreements indicating they were given permission to work away with no fees payable for the whole academic year;</t>
  </si>
  <si>
    <t>students who withdrew before the HESES census date of 1 December.</t>
  </si>
  <si>
    <t>the load for students who did not complete their year of study is returned as a negative value. In a given academic year the students are counted as non-completion if they fail to undergo the final assessment of any of the modules (compulsory examination papers in Cambridge terms) that they intended to complete in a year of study, within thirteen calendar months from the start of that year of study.</t>
  </si>
  <si>
    <t>the load for students on courses with collaborative provision is adjusted to reflect the proportion of collaboration contributed by the University of Cambridge. E.g. the load for a student on a course with collaborative provision where the University of Cambridge delivers 10% of the course is adjusted from 1 FTE to 0.1 FTE.</t>
  </si>
  <si>
    <t>Cancer Research UK Cambridge Institute</t>
  </si>
  <si>
    <t>Unattached to a School - Institute of Continuing Education</t>
  </si>
  <si>
    <t>Cambridge Crystallographic Data Centre</t>
  </si>
  <si>
    <t>Babraham Institute, BBSRC</t>
  </si>
  <si>
    <t>2. This table includes both matriculated (students who are members of a Cambridge college) and non-matriculated students.</t>
  </si>
  <si>
    <t>non-matriculated students, e.g. students who are not members of a Cambridge college;</t>
  </si>
  <si>
    <t>all outgoing exchange and other outgoing students, including postgraduate students participating in NIH, Howard Hughes and A*STAR programmes;</t>
  </si>
  <si>
    <t>2013-14 entry</t>
  </si>
  <si>
    <t>Island/Overseas</t>
  </si>
  <si>
    <t>Islands/Overseas</t>
  </si>
  <si>
    <t>5. The load for the students in the first two years of the Graduate course in Medicine is split 67%:33% between the School of the Biological Sciences and the School of Clinical Medicine. The load for all other students on this course is attributed 100% to the School of Clinical Medicine.</t>
  </si>
  <si>
    <t>6. The undergraduate load recorded in CamSIS as allocated to the Natural Science Tripos Committee is re-allocated to the School of  Physical Sciences (50%) and the School of Biological Sciences (50%).</t>
  </si>
  <si>
    <t>7. The undergraduate load recorded in CamSIS as allocated to the Faculty of Mathematics is re-allocated to the Department of Applied Mathematics and Theoretical Physics (50%) and the Department of Pure Mathematics and Mathematical Statistics (50%).</t>
  </si>
  <si>
    <t>4. The load for the students in the first two years of the Graduate course in Medicine is split 67%:33% between the School of the Biological Sciences and the School of Clinical Medicine. The load for all other students on this course is attributed 100% to the School of Clinical Medicine.</t>
  </si>
  <si>
    <t>5. The undergraduate load recorded in CamSIS as allocated to the Natural Science Tripos Committee is re-allocated to the School of  Physical Sciences (50%) and the School of Biological Sciences (50%).</t>
  </si>
  <si>
    <t>6. The undergraduate load recorded in CamSIS as allocated to the Faculty of Mathematics is re-allocated to the Department of Applied Mathematics and Theoretical Physics (50%) and the Department of Pure Mathematics and Mathematical Statistics (50%).</t>
  </si>
  <si>
    <t>3. The load for the students in the first two years of the Graduate course in Medicine is split 67%:33% between the School of the Biological Sciences and the School of Clinical Medicine. The load for all other students on this course is attributed 100% to the School of Clinical Medicine.</t>
  </si>
  <si>
    <t>Cambridge Institute for Sustainability Leadership</t>
  </si>
  <si>
    <t>CIMR</t>
  </si>
  <si>
    <t>MRC Cancer Unit</t>
  </si>
  <si>
    <t>Home/EU ELQ</t>
  </si>
  <si>
    <t>1. The underlying population for this table covers postgraduate research students. The table excludes the following groups of PGR students:</t>
  </si>
  <si>
    <t>Masters level: M.Litt., M.Sc., M.Phil., M.Res., M.A.St., LL.M., M.C.L., M.Mus., M.Fin., M.B.A., Executive M.B.A., M.St., M.Ed. and various postgraduate-level Diplomas (M.Phil. and M.Res.parts of 1+3 programmes are incldued here);</t>
  </si>
  <si>
    <t>all incoming exchange students as they pay no fees;</t>
  </si>
  <si>
    <t>7. Continuing students with an Islands fee eligibility are included within the Overseas category.</t>
  </si>
  <si>
    <t>AR</t>
  </si>
  <si>
    <t>ARAR</t>
  </si>
  <si>
    <t>ARHA</t>
  </si>
  <si>
    <t>OS</t>
  </si>
  <si>
    <t>OSEA</t>
  </si>
  <si>
    <t>OSME</t>
  </si>
  <si>
    <t>CF</t>
  </si>
  <si>
    <t>DV</t>
  </si>
  <si>
    <t>EL</t>
  </si>
  <si>
    <t>ELAS</t>
  </si>
  <si>
    <t>ML</t>
  </si>
  <si>
    <t>MLFR</t>
  </si>
  <si>
    <t>MLGE</t>
  </si>
  <si>
    <t>MLIT</t>
  </si>
  <si>
    <t>MLGS</t>
  </si>
  <si>
    <t>MLSL</t>
  </si>
  <si>
    <t>MLSP</t>
  </si>
  <si>
    <t>MLAL</t>
  </si>
  <si>
    <t>MU</t>
  </si>
  <si>
    <t>PH</t>
  </si>
  <si>
    <t>EC</t>
  </si>
  <si>
    <t>EF</t>
  </si>
  <si>
    <t>HS</t>
  </si>
  <si>
    <t>HU</t>
  </si>
  <si>
    <t>HUAC</t>
  </si>
  <si>
    <t>HUBA</t>
  </si>
  <si>
    <t>HUSA</t>
  </si>
  <si>
    <t>HUPI</t>
  </si>
  <si>
    <t>HUAS</t>
  </si>
  <si>
    <t>HUDE</t>
  </si>
  <si>
    <t>HULA</t>
  </si>
  <si>
    <t>HUCA</t>
  </si>
  <si>
    <t>HUSC</t>
  </si>
  <si>
    <t>LW</t>
  </si>
  <si>
    <t>LWCR</t>
  </si>
  <si>
    <t>HPHP</t>
  </si>
  <si>
    <t>LELE</t>
  </si>
  <si>
    <t>HUAA</t>
  </si>
  <si>
    <t>CSPS</t>
  </si>
  <si>
    <t>EAES</t>
  </si>
  <si>
    <t>EAGG</t>
  </si>
  <si>
    <t>EASP</t>
  </si>
  <si>
    <t>MAAM</t>
  </si>
  <si>
    <t>MAPM</t>
  </si>
  <si>
    <t>PCAY</t>
  </si>
  <si>
    <t>PCCH</t>
  </si>
  <si>
    <t>PCME</t>
  </si>
  <si>
    <t>PCPH</t>
  </si>
  <si>
    <t>MSMS</t>
  </si>
  <si>
    <t>COCO</t>
  </si>
  <si>
    <t>EGEG</t>
  </si>
  <si>
    <t>EGCB</t>
  </si>
  <si>
    <t>CPI</t>
  </si>
  <si>
    <t>CSBS</t>
  </si>
  <si>
    <t>BLBI</t>
  </si>
  <si>
    <t>BLGE</t>
  </si>
  <si>
    <t>BLPA</t>
  </si>
  <si>
    <t>BLPH</t>
  </si>
  <si>
    <t>BLPN</t>
  </si>
  <si>
    <t>BLPS</t>
  </si>
  <si>
    <t>BLPC</t>
  </si>
  <si>
    <t>BLZO</t>
  </si>
  <si>
    <t>VTVT</t>
  </si>
  <si>
    <t>BLST</t>
  </si>
  <si>
    <t>MDGX-B</t>
  </si>
  <si>
    <t>MDMR</t>
  </si>
  <si>
    <t>MD</t>
  </si>
  <si>
    <t>MDCB</t>
  </si>
  <si>
    <t>MDNS</t>
  </si>
  <si>
    <t>MDHM</t>
  </si>
  <si>
    <t>MDMG</t>
  </si>
  <si>
    <t>MDMD</t>
  </si>
  <si>
    <t>MDOG</t>
  </si>
  <si>
    <t>MDOR</t>
  </si>
  <si>
    <t>MDPD</t>
  </si>
  <si>
    <t>MDPS</t>
  </si>
  <si>
    <t>MDCM</t>
  </si>
  <si>
    <t>MDRA</t>
  </si>
  <si>
    <t>MDSU</t>
  </si>
  <si>
    <t>MDCI</t>
  </si>
  <si>
    <t>MDCU</t>
  </si>
  <si>
    <t>MDEU</t>
  </si>
  <si>
    <t>MDGX-M</t>
  </si>
  <si>
    <t>NUER</t>
  </si>
  <si>
    <t>NUAN</t>
  </si>
  <si>
    <t>NUBS</t>
  </si>
  <si>
    <t>NUCC</t>
  </si>
  <si>
    <t>NUEB</t>
  </si>
  <si>
    <t>NUBI</t>
  </si>
  <si>
    <t>NUAP</t>
  </si>
  <si>
    <t>NUHN</t>
  </si>
  <si>
    <t>NUMB</t>
  </si>
  <si>
    <t>NUDN</t>
  </si>
  <si>
    <t>NUNI</t>
  </si>
  <si>
    <t>NUSC</t>
  </si>
  <si>
    <t>National Institute of Agricultural Botany</t>
  </si>
  <si>
    <t>CNPP</t>
  </si>
  <si>
    <t>Notes on Table 1516_FTE1:</t>
  </si>
  <si>
    <t>1516_FTE7: Full-time equivalent (FTE) student load for calculation of student/staff ratio by cost centre by level of study</t>
  </si>
  <si>
    <t>Notes on Table 1516_FTE7:</t>
  </si>
  <si>
    <t>4. The load is calculated using HESA student/staff ratio (SSR) methodology, which itself is based on the standard HESA methodology (see note 3 for Table 1516_FTE1 for detailed description) but with two further adjustments:</t>
  </si>
  <si>
    <t>2015-16 entry</t>
  </si>
  <si>
    <t>5. In the HESA return Home/EU postgraduate research students are classed as "Fundable" if they are actively supervised by an academic member of staff employed by a higher education institution in England. Data in the "Fundable" column in this table represent the FTE for fundable students for the 2015-16 academic year and is different from FTE calculations used by HEFCE to derive research development programme (RDP) part of QR funding, which links several years' sets of data.</t>
  </si>
  <si>
    <t>the load for students on courses where one year of study is split between two HESA reporting periods is divided between two HESA returns. E.g. the load for a student on a one-year M.Phil. course that starts in October 2015 and finishes in September 2016 is 0.89 FTE in the 2015-16 HESA return and 0.11 FTE in the 2016-17 HESA return;</t>
  </si>
  <si>
    <t>the load for students who spend the whole academic year abroad on a working placement is adjusted to 0.2 FTE;</t>
  </si>
  <si>
    <t>1. The underlying population for this table covers all students on credit bearing courses who were active (not dormant or on a sabbatical) at at the HESES census date of 1 December 2015 and who have a record on the University's student records system (CamSIS). The table includes the following groups of students:</t>
  </si>
  <si>
    <t>4. The "Standard provision" category includes all students returned in the HESA Student record. The "Distance learning provision" category includes part-time students returned in the HESA Aggregate Offshore record. A student is included in the HESA Aggregate Offshore record if they are part-time, non-UK domiciled and are expected to spend less then eight consecutive course weeks in the UK during their entire programme.</t>
  </si>
  <si>
    <t>3. The load is calculated using standard HESA methodology (see note 3 for Table DEC15_FTE1 for more details).</t>
  </si>
  <si>
    <t>Notes on Table DEC15_FTE2:</t>
  </si>
  <si>
    <t>Notes on Table DEC15_FTE3:</t>
  </si>
  <si>
    <t>1. The underlying population for this table covers matriculated students present in Cambridge on the census date of 1 December 2015. The table excludes the following groups of students:</t>
  </si>
  <si>
    <t>2. The load is calculated using standard HESA methodology (see note 3 for Table DEC15_FTE1 for more details) and then further adjusted for the postgraduate students who are given permission to work away for a portion of the academic year. Postgraduate students who are given permission to work away for the whole year are excluded as outgoing students.</t>
  </si>
  <si>
    <t>DEC15_FTE1: Full-time equivalent (FTE) student load for all active students on credit-bearing courses on 1 December 2015 by School/Faculty/Department by type of provision, type of student and level of study</t>
  </si>
  <si>
    <t>DEC15_FTE2: Full-time equivalent (FTE) student load for HESA session population on 1 December 2015 by School/Faculty/Department by level of study and fee eligibility</t>
  </si>
  <si>
    <t>DEC15_FTE3: Full-time equivalent (FTE) student load for matriculated students present in Cambridge on 1 December 2015 by School/Faculty/Department by level of study and fee eligibility</t>
  </si>
  <si>
    <t>Old regime   (A)</t>
  </si>
  <si>
    <t>FTE for OR supplement    (% of A)</t>
  </si>
  <si>
    <t>2. This table includes load for HEFCE-fundable students only. In HESES, only Home/EU students can be fundable. All Home/EU postgraduate research students are classed as "Non-fundable" as are Home/EU undergraduate and postgraduate taught students who are aiming for an equal or lower qualification (ELQ) than one they already hold and they are not ELQ exempt.</t>
  </si>
  <si>
    <t>3. The load is calculated using HESES methodology, exclusive of the forecast for students who will not complete their year of study:</t>
  </si>
  <si>
    <t>the load for students on a sandwich year out (i.e. students who spend three terms on a working placement during their year abroad) is equated to 0.5 FTE;</t>
  </si>
  <si>
    <t>the load for students forecast not to complete their year of study is returned as a negative value. In a given academic year the students are counted as a non-completion if they fail to undergo the final assessment of any of the modules (compulsory examination papers in Cambridge terms) that they intended to complete in a year of study, within thirteen calendar months from the start of that year of study.</t>
  </si>
  <si>
    <t>DEC15_FTE5a: Forecast of 2016-17 full-time equivalent (FTE) student load for HEFCE-fundable UG and PGT students based on 2015 HESES population on 1 December 2015 by School/Faculty/Department by level of study and fee regime</t>
  </si>
  <si>
    <t>2015-16 early actuals</t>
  </si>
  <si>
    <t>2016-17 forecast</t>
  </si>
  <si>
    <t>2014-15</t>
  </si>
  <si>
    <t>FTE for high cost subject funding (B)</t>
  </si>
  <si>
    <t>FTE for high cost subject funding (C)</t>
  </si>
  <si>
    <t>All FTEs         (B)</t>
  </si>
  <si>
    <t>All FTEs         (C)</t>
  </si>
  <si>
    <t>Notes on Table DEC15_FTE5a:</t>
  </si>
  <si>
    <t>the load for students on courses where one year of study is split between two HESA reporting periods is returned for the first reporting period only. E.g. the load for a student on a one-year M.Phil. course that starts in October 2015 and finishes in September 2015 is reported as 1 FTE in the HESES 2015 and the 2015-16 HESA-HESES recreation and no load is returned for the student in the following year.</t>
  </si>
  <si>
    <t>DEC15_FTE4a: Full-time equivalent (FTE) student load for matriculated fee-paying undergraduate students on 1 December 2015 by School/Faculty/Department by fee eligibility and year of entry</t>
  </si>
  <si>
    <t>2014-13 entry</t>
  </si>
  <si>
    <t>pre 2013-14  entry</t>
  </si>
  <si>
    <t>Notes on Table DEC15_FTE4a:</t>
  </si>
  <si>
    <t>2. The load is calculated using standard HESA methodology (see note 3 for Table DEC15_FTE1 for more details). The load for the outgoing students on the compulsory year abroad is further adjusted to represent the proportion of the fee they are paying, e.g. 0.15 FTE for Home/EU students and 0.5 FTE for Overseas students.</t>
  </si>
  <si>
    <t>Notes on Table DEC16_FTE4b:</t>
  </si>
  <si>
    <t>2. The load is calculated using standard HESA methodology (see note 3 for Table DEC15_FTE1 for more details). The load for the for the postgraduate students with study agreements indicating they were given permission to work away with no fees payable for one or two terms is further adjusted.</t>
  </si>
  <si>
    <t>DEC15_FTE4b: Full-time equivalent (FTE) student load for matriculated fee-paying postgraduate students on 1 December 2015 by School/Faculty/Department by fee eligibility and year of entry</t>
  </si>
  <si>
    <t xml:space="preserve">DEC15_FTE5b: Full-time equivalent (FTE) student load for HESES population on 1 December 2015 by School/Faculty/Department by level of study and fundability status </t>
  </si>
  <si>
    <t>Notes on Table DEC15_FTE5b:</t>
  </si>
  <si>
    <t>the load for students on courses where one year of study is split between two HESA reporting periods is returned for the first reporting period only. E.g. the load for a student on a one-year M.Phil. course that starts in October 2015 and finishes in September 2016 is reported as 1 FTE in the HESES 2015 and the 2015-16 HESA-HESES recreation and no load is returned for the student in the following year.</t>
  </si>
  <si>
    <t>3. In the HESES return Home/EU undergraduate and postgraduate taught students are classed as "Non-fundable" if they are aiming for an equal or lower qualification (ELQ) than one they already hold and they are not ELQ exempt. All Home/EU postgraduate research students are classed as "Non-fundable" in HESES.</t>
  </si>
  <si>
    <t>Notes on Table DEC15_FTE6:</t>
  </si>
  <si>
    <t>DEC15_FTE6: Full-time equivalent (FTE) student load for PGR students on 1 December 2015 by School/Faculty/Department by level of study, fundability status and fee eligibility</t>
  </si>
  <si>
    <t>4. From 2015-16 HEFCE T funding formula uses the total for all fundable FTEs (old and new regime) submitted in the HESES return as as forecast for next academic year's FTEs to be funded at new regime rates. Thus, 2015-16 UG and PGT FTEs submitted in HESES 2015 are used in calculating HEFCE T funding for 2016-17. Up to 2017-18 HEFCE will also provide a supplement old regime funding, which is based on the proportion of 2014-15 old regime students estimated to remain in 2015-16, 2016-17 and 2017-18. These FTEs will be funded at the rate which represents the difference between old regime and new regime funding rates.</t>
  </si>
  <si>
    <t>4. The undergraduate load recorded in CamSIS as allocated to the Natural Science Tripos Committee is re-allocated to the School of  Physical Sciences (50%) and the School of Biological Sciences (50%).</t>
  </si>
  <si>
    <t>5. The undergraduate load recorded in CamSIS as allocated to the Faculty of Mathematics is re-allocated to the Department of Applied Mathematics and Theoretical Physics (50%) and the Department of Pure Mathematics and Mathematical Statistics (50%).</t>
  </si>
  <si>
    <t>6. Continuing students with an Islands fee eligibility are included within the Overseas category.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</si>
</sst>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0.00;\-#,##0.00\ ;\-"/>
  </numFmts>
  <fonts count="36" x14ac:knownFonts="1">
    <font>
      <sz val="10"/>
      <color theme="1"/>
      <name val="Arial"/>
      <family val="2"/>
    </font>
    <font>
      <b/>
      <sz val="10"/>
      <color theme="1"/>
      <name val="Arial"/>
      <family val="2"/>
    </font>
    <font>
      <b/>
      <sz val="11"/>
      <color theme="1"/>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s>
  <fills count="4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1">
    <border>
      <left/>
      <right/>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medium">
        <color indexed="64"/>
      </top>
      <bottom style="hair">
        <color indexed="64"/>
      </bottom>
      <diagonal/>
    </border>
    <border>
      <left/>
      <right/>
      <top style="hair">
        <color indexed="64"/>
      </top>
      <bottom style="medium">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style="thin">
        <color indexed="64"/>
      </bottom>
      <diagonal/>
    </border>
    <border>
      <left/>
      <right style="hair">
        <color indexed="64"/>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style="medium">
        <color indexed="64"/>
      </top>
      <bottom style="hair">
        <color indexed="64"/>
      </bottom>
      <diagonal/>
    </border>
    <border>
      <left style="hair">
        <color indexed="64"/>
      </left>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s>
  <cellStyleXfs count="8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6" fillId="16" borderId="89" applyNumberFormat="0" applyAlignment="0" applyProtection="0"/>
    <xf numFmtId="0" fontId="7" fillId="17" borderId="90" applyNumberFormat="0" applyAlignment="0" applyProtection="0"/>
    <xf numFmtId="40" fontId="8" fillId="0" borderId="0" applyFont="0" applyFill="0" applyBorder="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91" applyNumberFormat="0" applyFill="0" applyAlignment="0" applyProtection="0"/>
    <xf numFmtId="0" fontId="12" fillId="0" borderId="92" applyNumberFormat="0" applyFill="0" applyAlignment="0" applyProtection="0"/>
    <xf numFmtId="0" fontId="13" fillId="0" borderId="93" applyNumberFormat="0" applyFill="0" applyAlignment="0" applyProtection="0"/>
    <xf numFmtId="0" fontId="13" fillId="0" borderId="0" applyNumberFormat="0" applyFill="0" applyBorder="0" applyAlignment="0" applyProtection="0"/>
    <xf numFmtId="0" fontId="14" fillId="7" borderId="89" applyNumberFormat="0" applyAlignment="0" applyProtection="0"/>
    <xf numFmtId="0" fontId="15" fillId="0" borderId="94" applyNumberFormat="0" applyFill="0" applyAlignment="0" applyProtection="0"/>
    <xf numFmtId="0" fontId="16" fillId="7" borderId="0" applyNumberFormat="0" applyBorder="0" applyAlignment="0" applyProtection="0"/>
    <xf numFmtId="0" fontId="8" fillId="0" borderId="0"/>
    <xf numFmtId="0" fontId="8" fillId="4" borderId="95" applyNumberFormat="0" applyFont="0" applyAlignment="0" applyProtection="0"/>
    <xf numFmtId="0" fontId="17" fillId="16" borderId="96" applyNumberFormat="0" applyAlignment="0" applyProtection="0"/>
    <xf numFmtId="9" fontId="8" fillId="0" borderId="0" applyFont="0" applyFill="0" applyBorder="0" applyAlignment="0" applyProtection="0"/>
    <xf numFmtId="0" fontId="18" fillId="0" borderId="0" applyNumberFormat="0" applyFill="0" applyBorder="0" applyAlignment="0" applyProtection="0"/>
    <xf numFmtId="0" fontId="19" fillId="0" borderId="97" applyNumberFormat="0" applyFill="0" applyAlignment="0" applyProtection="0"/>
    <xf numFmtId="0" fontId="15" fillId="0" borderId="0" applyNumberFormat="0" applyFill="0" applyBorder="0" applyAlignment="0" applyProtection="0"/>
    <xf numFmtId="0" fontId="21" fillId="0" borderId="0" applyNumberFormat="0" applyFill="0" applyBorder="0" applyAlignment="0" applyProtection="0"/>
    <xf numFmtId="0" fontId="22" fillId="0" borderId="182" applyNumberFormat="0" applyFill="0" applyAlignment="0" applyProtection="0"/>
    <xf numFmtId="0" fontId="23" fillId="0" borderId="183" applyNumberFormat="0" applyFill="0" applyAlignment="0" applyProtection="0"/>
    <xf numFmtId="0" fontId="24" fillId="0" borderId="184" applyNumberFormat="0" applyFill="0" applyAlignment="0" applyProtection="0"/>
    <xf numFmtId="0" fontId="24" fillId="0" borderId="0" applyNumberFormat="0" applyFill="0" applyBorder="0" applyAlignment="0" applyProtection="0"/>
    <xf numFmtId="0" fontId="25" fillId="18" borderId="0" applyNumberFormat="0" applyBorder="0" applyAlignment="0" applyProtection="0"/>
    <xf numFmtId="0" fontId="26" fillId="19" borderId="0" applyNumberFormat="0" applyBorder="0" applyAlignment="0" applyProtection="0"/>
    <xf numFmtId="0" fontId="27" fillId="20" borderId="0" applyNumberFormat="0" applyBorder="0" applyAlignment="0" applyProtection="0"/>
    <xf numFmtId="0" fontId="28" fillId="21" borderId="185" applyNumberFormat="0" applyAlignment="0" applyProtection="0"/>
    <xf numFmtId="0" fontId="29" fillId="22" borderId="186" applyNumberFormat="0" applyAlignment="0" applyProtection="0"/>
    <xf numFmtId="0" fontId="30" fillId="22" borderId="185" applyNumberFormat="0" applyAlignment="0" applyProtection="0"/>
    <xf numFmtId="0" fontId="31" fillId="0" borderId="187" applyNumberFormat="0" applyFill="0" applyAlignment="0" applyProtection="0"/>
    <xf numFmtId="0" fontId="32" fillId="23" borderId="188" applyNumberFormat="0" applyAlignment="0" applyProtection="0"/>
    <xf numFmtId="0" fontId="33" fillId="0" borderId="0" applyNumberFormat="0" applyFill="0" applyBorder="0" applyAlignment="0" applyProtection="0"/>
    <xf numFmtId="0" fontId="20" fillId="24" borderId="189" applyNumberFormat="0" applyFont="0" applyAlignment="0" applyProtection="0"/>
    <xf numFmtId="0" fontId="34" fillId="0" borderId="0" applyNumberFormat="0" applyFill="0" applyBorder="0" applyAlignment="0" applyProtection="0"/>
    <xf numFmtId="0" fontId="1" fillId="0" borderId="190" applyNumberFormat="0" applyFill="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35" fillId="48" borderId="0" applyNumberFormat="0" applyBorder="0" applyAlignment="0" applyProtection="0"/>
  </cellStyleXfs>
  <cellXfs count="455">
    <xf numFmtId="0" fontId="0" fillId="0" borderId="0" xfId="0"/>
    <xf numFmtId="43" fontId="0" fillId="0" borderId="0" xfId="0" applyNumberFormat="1" applyAlignment="1">
      <alignment horizontal="right" wrapText="1"/>
    </xf>
    <xf numFmtId="0" fontId="1" fillId="0" borderId="0" xfId="0" applyFont="1"/>
    <xf numFmtId="0" fontId="2" fillId="0" borderId="0" xfId="0" applyFont="1"/>
    <xf numFmtId="43" fontId="2" fillId="0" borderId="0" xfId="0" applyNumberFormat="1" applyFont="1" applyAlignment="1">
      <alignment horizontal="right" wrapText="1"/>
    </xf>
    <xf numFmtId="43" fontId="0" fillId="0" borderId="1" xfId="0" applyNumberFormat="1" applyBorder="1" applyAlignment="1">
      <alignment horizontal="right" wrapText="1"/>
    </xf>
    <xf numFmtId="43" fontId="1" fillId="0" borderId="1" xfId="0" applyNumberFormat="1" applyFont="1" applyBorder="1" applyAlignment="1">
      <alignment horizontal="right" wrapText="1"/>
    </xf>
    <xf numFmtId="43" fontId="0" fillId="0" borderId="3" xfId="0" applyNumberFormat="1" applyBorder="1" applyAlignment="1">
      <alignment horizontal="right" wrapText="1"/>
    </xf>
    <xf numFmtId="43" fontId="0" fillId="0" borderId="7" xfId="0" applyNumberFormat="1" applyBorder="1" applyAlignment="1">
      <alignment horizontal="right" wrapText="1"/>
    </xf>
    <xf numFmtId="0" fontId="1" fillId="0" borderId="8" xfId="0" applyFont="1" applyBorder="1"/>
    <xf numFmtId="43" fontId="1" fillId="0" borderId="9" xfId="0" applyNumberFormat="1" applyFont="1" applyBorder="1" applyAlignment="1">
      <alignment horizontal="right" wrapText="1"/>
    </xf>
    <xf numFmtId="43" fontId="1" fillId="0" borderId="10" xfId="0" applyNumberFormat="1" applyFont="1" applyBorder="1" applyAlignment="1">
      <alignment horizontal="right" wrapText="1"/>
    </xf>
    <xf numFmtId="0" fontId="1" fillId="0" borderId="11" xfId="0" applyFont="1" applyBorder="1"/>
    <xf numFmtId="43" fontId="1" fillId="0" borderId="12" xfId="0" applyNumberFormat="1" applyFont="1" applyBorder="1" applyAlignment="1">
      <alignment horizontal="right" wrapText="1"/>
    </xf>
    <xf numFmtId="0" fontId="1" fillId="0" borderId="13" xfId="0" applyFont="1" applyBorder="1"/>
    <xf numFmtId="43" fontId="1" fillId="0" borderId="14" xfId="0" applyNumberFormat="1" applyFont="1" applyBorder="1" applyAlignment="1">
      <alignment horizontal="right" wrapText="1"/>
    </xf>
    <xf numFmtId="43" fontId="1" fillId="0" borderId="15" xfId="0" applyNumberFormat="1" applyFont="1" applyBorder="1" applyAlignment="1">
      <alignment horizontal="right" wrapText="1"/>
    </xf>
    <xf numFmtId="43" fontId="0" fillId="0" borderId="20" xfId="0" applyNumberFormat="1" applyBorder="1" applyAlignment="1">
      <alignment horizontal="right" wrapText="1"/>
    </xf>
    <xf numFmtId="43" fontId="1" fillId="0" borderId="20" xfId="0" applyNumberFormat="1" applyFont="1" applyBorder="1" applyAlignment="1">
      <alignment horizontal="right" wrapText="1"/>
    </xf>
    <xf numFmtId="43" fontId="0" fillId="0" borderId="22" xfId="0" applyNumberFormat="1" applyBorder="1" applyAlignment="1">
      <alignment horizontal="right" wrapText="1"/>
    </xf>
    <xf numFmtId="43" fontId="1" fillId="0" borderId="24" xfId="0" applyNumberFormat="1" applyFont="1" applyBorder="1" applyAlignment="1">
      <alignment horizontal="right" wrapText="1"/>
    </xf>
    <xf numFmtId="43" fontId="1" fillId="0" borderId="26" xfId="0" applyNumberFormat="1" applyFont="1" applyBorder="1" applyAlignment="1">
      <alignment horizontal="right" wrapText="1"/>
    </xf>
    <xf numFmtId="43" fontId="0" fillId="0" borderId="28" xfId="0" applyNumberFormat="1" applyBorder="1" applyAlignment="1">
      <alignment horizontal="right" wrapText="1"/>
    </xf>
    <xf numFmtId="43" fontId="0" fillId="0" borderId="19" xfId="0" applyNumberFormat="1" applyBorder="1" applyAlignment="1">
      <alignment horizontal="right" wrapText="1"/>
    </xf>
    <xf numFmtId="43" fontId="1" fillId="0" borderId="19" xfId="0" applyNumberFormat="1" applyFont="1" applyBorder="1" applyAlignment="1">
      <alignment horizontal="right" wrapText="1"/>
    </xf>
    <xf numFmtId="43" fontId="0" fillId="0" borderId="21" xfId="0" applyNumberFormat="1" applyBorder="1" applyAlignment="1">
      <alignment horizontal="right" wrapText="1"/>
    </xf>
    <xf numFmtId="43" fontId="1" fillId="0" borderId="23" xfId="0" applyNumberFormat="1" applyFont="1" applyBorder="1" applyAlignment="1">
      <alignment horizontal="right" wrapText="1"/>
    </xf>
    <xf numFmtId="43" fontId="1" fillId="0" borderId="25" xfId="0" applyNumberFormat="1" applyFont="1" applyBorder="1" applyAlignment="1">
      <alignment horizontal="right" wrapText="1"/>
    </xf>
    <xf numFmtId="43" fontId="0" fillId="0" borderId="27" xfId="0" applyNumberFormat="1" applyBorder="1" applyAlignment="1">
      <alignment horizontal="right" wrapText="1"/>
    </xf>
    <xf numFmtId="0" fontId="1" fillId="0" borderId="33" xfId="0"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xf numFmtId="0" fontId="1" fillId="0" borderId="36" xfId="0" applyFont="1" applyBorder="1"/>
    <xf numFmtId="43" fontId="0" fillId="0" borderId="36" xfId="0" applyNumberFormat="1" applyBorder="1" applyAlignment="1">
      <alignment horizontal="right" wrapText="1"/>
    </xf>
    <xf numFmtId="43" fontId="0" fillId="0" borderId="38" xfId="0" applyNumberFormat="1" applyBorder="1" applyAlignment="1">
      <alignment horizontal="right" wrapText="1"/>
    </xf>
    <xf numFmtId="43" fontId="0" fillId="0" borderId="0" xfId="0" applyNumberFormat="1" applyBorder="1" applyAlignment="1">
      <alignment horizontal="right" wrapText="1"/>
    </xf>
    <xf numFmtId="0" fontId="0" fillId="0" borderId="36" xfId="0" applyBorder="1"/>
    <xf numFmtId="0" fontId="0" fillId="0" borderId="38" xfId="0" applyBorder="1"/>
    <xf numFmtId="43" fontId="0" fillId="0" borderId="30" xfId="0" applyNumberFormat="1" applyBorder="1" applyAlignment="1">
      <alignment horizontal="right" wrapText="1"/>
    </xf>
    <xf numFmtId="43" fontId="0" fillId="0" borderId="31" xfId="0" applyNumberFormat="1" applyBorder="1" applyAlignment="1">
      <alignment horizontal="right" wrapText="1"/>
    </xf>
    <xf numFmtId="43" fontId="0" fillId="0" borderId="32" xfId="0" applyNumberFormat="1" applyBorder="1" applyAlignment="1">
      <alignment horizontal="right" wrapText="1"/>
    </xf>
    <xf numFmtId="43" fontId="0" fillId="0" borderId="37" xfId="0" applyNumberFormat="1" applyBorder="1" applyAlignment="1">
      <alignment horizontal="right" wrapText="1"/>
    </xf>
    <xf numFmtId="0" fontId="0" fillId="0" borderId="37" xfId="0" applyBorder="1"/>
    <xf numFmtId="43" fontId="1" fillId="0" borderId="42" xfId="0" applyNumberFormat="1" applyFont="1" applyBorder="1" applyAlignment="1">
      <alignment horizontal="right" wrapText="1"/>
    </xf>
    <xf numFmtId="43" fontId="1" fillId="0" borderId="43" xfId="0" applyNumberFormat="1" applyFont="1" applyBorder="1" applyAlignment="1">
      <alignment horizontal="right" wrapText="1"/>
    </xf>
    <xf numFmtId="43" fontId="1" fillId="0" borderId="44" xfId="0" applyNumberFormat="1" applyFont="1" applyBorder="1" applyAlignment="1">
      <alignment horizontal="right" wrapText="1"/>
    </xf>
    <xf numFmtId="43" fontId="1" fillId="0" borderId="45" xfId="0" applyNumberFormat="1" applyFont="1" applyBorder="1" applyAlignment="1">
      <alignment horizontal="right" wrapText="1"/>
    </xf>
    <xf numFmtId="0" fontId="1" fillId="0" borderId="45" xfId="0" applyFont="1" applyBorder="1"/>
    <xf numFmtId="43" fontId="2" fillId="0" borderId="47" xfId="0" applyNumberFormat="1" applyFont="1" applyBorder="1" applyAlignment="1">
      <alignment horizontal="right" wrapText="1"/>
    </xf>
    <xf numFmtId="43" fontId="2" fillId="0" borderId="48" xfId="0" applyNumberFormat="1" applyFont="1" applyBorder="1" applyAlignment="1">
      <alignment horizontal="right" wrapText="1"/>
    </xf>
    <xf numFmtId="0" fontId="0" fillId="0" borderId="0" xfId="0" applyBorder="1"/>
    <xf numFmtId="0" fontId="1" fillId="0" borderId="39" xfId="0" applyFont="1" applyBorder="1"/>
    <xf numFmtId="0" fontId="1" fillId="0" borderId="51" xfId="0" applyFont="1" applyBorder="1"/>
    <xf numFmtId="0" fontId="0" fillId="0" borderId="52" xfId="0" applyBorder="1"/>
    <xf numFmtId="0" fontId="0" fillId="0" borderId="53" xfId="0" applyBorder="1"/>
    <xf numFmtId="0" fontId="0" fillId="0" borderId="54" xfId="0" applyBorder="1"/>
    <xf numFmtId="0" fontId="0" fillId="0" borderId="55" xfId="0" applyBorder="1"/>
    <xf numFmtId="0" fontId="1" fillId="0" borderId="57" xfId="0" applyFont="1" applyBorder="1"/>
    <xf numFmtId="0" fontId="0" fillId="0" borderId="59" xfId="0" applyBorder="1"/>
    <xf numFmtId="0" fontId="0" fillId="0" borderId="60" xfId="0" applyBorder="1"/>
    <xf numFmtId="0" fontId="0" fillId="0" borderId="61" xfId="0" applyBorder="1"/>
    <xf numFmtId="0" fontId="1" fillId="0" borderId="62" xfId="0" applyFont="1" applyBorder="1"/>
    <xf numFmtId="0" fontId="0" fillId="0" borderId="63" xfId="0" applyBorder="1"/>
    <xf numFmtId="0" fontId="0" fillId="0" borderId="64" xfId="0" applyBorder="1"/>
    <xf numFmtId="0" fontId="1" fillId="0" borderId="10" xfId="0" applyFont="1" applyBorder="1"/>
    <xf numFmtId="0" fontId="1" fillId="0" borderId="12" xfId="0" applyFont="1" applyBorder="1"/>
    <xf numFmtId="0" fontId="1" fillId="0" borderId="15" xfId="0" applyFont="1" applyBorder="1"/>
    <xf numFmtId="0" fontId="0" fillId="0" borderId="65" xfId="0" applyBorder="1"/>
    <xf numFmtId="0" fontId="1" fillId="0" borderId="50" xfId="0" applyFont="1" applyBorder="1" applyAlignment="1">
      <alignment horizontal="center"/>
    </xf>
    <xf numFmtId="0" fontId="1" fillId="0" borderId="58" xfId="0" applyFont="1" applyBorder="1" applyAlignment="1">
      <alignment horizontal="center"/>
    </xf>
    <xf numFmtId="43" fontId="0" fillId="0" borderId="11" xfId="0" applyNumberFormat="1" applyBorder="1" applyAlignment="1">
      <alignment horizontal="right" wrapText="1"/>
    </xf>
    <xf numFmtId="43" fontId="0" fillId="0" borderId="12" xfId="0" applyNumberFormat="1" applyBorder="1" applyAlignment="1">
      <alignment horizontal="right" wrapText="1"/>
    </xf>
    <xf numFmtId="43" fontId="0" fillId="0" borderId="56" xfId="0" applyNumberFormat="1" applyBorder="1" applyAlignment="1">
      <alignment horizontal="right" wrapText="1"/>
    </xf>
    <xf numFmtId="43" fontId="0" fillId="0" borderId="70" xfId="0" applyNumberFormat="1" applyBorder="1" applyAlignment="1">
      <alignment horizontal="right" wrapText="1"/>
    </xf>
    <xf numFmtId="43" fontId="1" fillId="0" borderId="57" xfId="0" applyNumberFormat="1" applyFont="1" applyBorder="1" applyAlignment="1">
      <alignment horizontal="right" wrapText="1"/>
    </xf>
    <xf numFmtId="43" fontId="1" fillId="0" borderId="62" xfId="0" applyNumberFormat="1" applyFont="1" applyBorder="1" applyAlignment="1">
      <alignment horizontal="right" wrapText="1"/>
    </xf>
    <xf numFmtId="43" fontId="0" fillId="0" borderId="51" xfId="0" applyNumberFormat="1" applyBorder="1" applyAlignment="1">
      <alignment horizontal="right" wrapText="1"/>
    </xf>
    <xf numFmtId="43" fontId="0" fillId="0" borderId="59" xfId="0" applyNumberFormat="1" applyBorder="1" applyAlignment="1">
      <alignment horizontal="right" wrapText="1"/>
    </xf>
    <xf numFmtId="43" fontId="1" fillId="0" borderId="8" xfId="0" applyNumberFormat="1" applyFont="1" applyBorder="1" applyAlignment="1">
      <alignment horizontal="right" wrapText="1"/>
    </xf>
    <xf numFmtId="43" fontId="1" fillId="0" borderId="11" xfId="0" applyNumberFormat="1" applyFont="1" applyBorder="1" applyAlignment="1">
      <alignment horizontal="right" wrapText="1"/>
    </xf>
    <xf numFmtId="43" fontId="1" fillId="0" borderId="13" xfId="0" applyNumberFormat="1" applyFont="1" applyBorder="1" applyAlignment="1">
      <alignment horizontal="right" wrapText="1"/>
    </xf>
    <xf numFmtId="43" fontId="0" fillId="0" borderId="71" xfId="0" applyNumberFormat="1" applyBorder="1" applyAlignment="1">
      <alignment horizontal="right" wrapText="1"/>
    </xf>
    <xf numFmtId="43" fontId="0" fillId="0" borderId="72" xfId="0" applyNumberFormat="1" applyBorder="1" applyAlignment="1">
      <alignment horizontal="right" wrapText="1"/>
    </xf>
    <xf numFmtId="43" fontId="2" fillId="0" borderId="4" xfId="0" applyNumberFormat="1" applyFont="1" applyBorder="1" applyAlignment="1">
      <alignment horizontal="right" wrapText="1"/>
    </xf>
    <xf numFmtId="43" fontId="0" fillId="0" borderId="76" xfId="0" applyNumberFormat="1" applyBorder="1" applyAlignment="1">
      <alignment horizontal="right" wrapText="1"/>
    </xf>
    <xf numFmtId="43" fontId="0" fillId="0" borderId="79" xfId="0" applyNumberFormat="1" applyBorder="1" applyAlignment="1">
      <alignment horizontal="right" wrapText="1"/>
    </xf>
    <xf numFmtId="43" fontId="1" fillId="0" borderId="80" xfId="0" applyNumberFormat="1" applyFont="1" applyBorder="1" applyAlignment="1">
      <alignment horizontal="right" wrapText="1"/>
    </xf>
    <xf numFmtId="43" fontId="0" fillId="0" borderId="81" xfId="0" applyNumberFormat="1" applyBorder="1" applyAlignment="1">
      <alignment horizontal="right" wrapText="1"/>
    </xf>
    <xf numFmtId="43" fontId="0" fillId="0" borderId="78" xfId="0" applyNumberFormat="1" applyBorder="1" applyAlignment="1">
      <alignment horizontal="right" wrapText="1"/>
    </xf>
    <xf numFmtId="43" fontId="1" fillId="0" borderId="75" xfId="0" applyNumberFormat="1" applyFont="1" applyBorder="1" applyAlignment="1">
      <alignment horizontal="right" wrapText="1"/>
    </xf>
    <xf numFmtId="43" fontId="1" fillId="0" borderId="76" xfId="0" applyNumberFormat="1" applyFont="1" applyBorder="1" applyAlignment="1">
      <alignment horizontal="right" wrapText="1"/>
    </xf>
    <xf numFmtId="43" fontId="1" fillId="0" borderId="82" xfId="0" applyNumberFormat="1" applyFont="1" applyBorder="1" applyAlignment="1">
      <alignment horizontal="right" wrapText="1"/>
    </xf>
    <xf numFmtId="43" fontId="2" fillId="0" borderId="2" xfId="0" applyNumberFormat="1" applyFont="1" applyBorder="1" applyAlignment="1">
      <alignment horizontal="right" wrapText="1"/>
    </xf>
    <xf numFmtId="0" fontId="1" fillId="0" borderId="0" xfId="0" applyFont="1" applyBorder="1" applyAlignment="1">
      <alignment horizontal="center"/>
    </xf>
    <xf numFmtId="0" fontId="1" fillId="0" borderId="83" xfId="0" applyFont="1" applyBorder="1"/>
    <xf numFmtId="0" fontId="1" fillId="0" borderId="81" xfId="0" applyFont="1" applyBorder="1"/>
    <xf numFmtId="0" fontId="1" fillId="0" borderId="84" xfId="0" applyFont="1" applyBorder="1" applyAlignment="1">
      <alignment horizontal="center"/>
    </xf>
    <xf numFmtId="0" fontId="1" fillId="0" borderId="84" xfId="0" applyFont="1" applyBorder="1"/>
    <xf numFmtId="0" fontId="1" fillId="0" borderId="0" xfId="0" applyFont="1" applyBorder="1"/>
    <xf numFmtId="0" fontId="0" fillId="0" borderId="78" xfId="0" applyBorder="1"/>
    <xf numFmtId="43" fontId="0" fillId="0" borderId="84" xfId="0" applyNumberFormat="1" applyBorder="1" applyAlignment="1">
      <alignment horizontal="right" wrapText="1"/>
    </xf>
    <xf numFmtId="43" fontId="1" fillId="0" borderId="81" xfId="0" applyNumberFormat="1" applyFont="1" applyBorder="1" applyAlignment="1">
      <alignment horizontal="right" wrapText="1"/>
    </xf>
    <xf numFmtId="0" fontId="0" fillId="0" borderId="85" xfId="0" applyBorder="1"/>
    <xf numFmtId="0" fontId="1" fillId="0" borderId="68" xfId="0" applyFont="1" applyBorder="1"/>
    <xf numFmtId="0" fontId="0" fillId="0" borderId="69" xfId="0" applyBorder="1"/>
    <xf numFmtId="0" fontId="1" fillId="0" borderId="68"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6" xfId="0" applyFont="1" applyBorder="1" applyAlignment="1">
      <alignment horizontal="center"/>
    </xf>
    <xf numFmtId="0" fontId="1" fillId="0" borderId="69" xfId="0" applyFont="1" applyBorder="1" applyAlignment="1">
      <alignment horizontal="center"/>
    </xf>
    <xf numFmtId="49" fontId="1" fillId="0" borderId="86" xfId="0" applyNumberFormat="1" applyFont="1" applyBorder="1" applyAlignment="1">
      <alignment horizontal="center" vertical="top"/>
    </xf>
    <xf numFmtId="0" fontId="0" fillId="0" borderId="41" xfId="0" applyBorder="1"/>
    <xf numFmtId="0" fontId="1" fillId="0" borderId="40" xfId="0" applyFont="1" applyBorder="1"/>
    <xf numFmtId="43" fontId="0" fillId="0" borderId="88" xfId="0" applyNumberFormat="1" applyBorder="1" applyAlignment="1">
      <alignment horizontal="right" wrapText="1"/>
    </xf>
    <xf numFmtId="43" fontId="1" fillId="0" borderId="83" xfId="0" applyNumberFormat="1" applyFont="1" applyBorder="1" applyAlignment="1">
      <alignment horizontal="right" wrapText="1"/>
    </xf>
    <xf numFmtId="43" fontId="1" fillId="0" borderId="88" xfId="0" applyNumberFormat="1" applyFont="1" applyBorder="1" applyAlignment="1">
      <alignment horizontal="right" wrapText="1"/>
    </xf>
    <xf numFmtId="0" fontId="0" fillId="0" borderId="88" xfId="0" applyBorder="1"/>
    <xf numFmtId="0" fontId="0" fillId="0" borderId="81" xfId="0" applyBorder="1"/>
    <xf numFmtId="0" fontId="0" fillId="0" borderId="84" xfId="0" applyBorder="1"/>
    <xf numFmtId="0" fontId="0" fillId="0" borderId="98" xfId="0" applyBorder="1"/>
    <xf numFmtId="0" fontId="2" fillId="0" borderId="99" xfId="0" applyFont="1" applyBorder="1"/>
    <xf numFmtId="43" fontId="1" fillId="0" borderId="36" xfId="0" applyNumberFormat="1" applyFont="1" applyBorder="1" applyAlignment="1">
      <alignment horizontal="right" wrapText="1"/>
    </xf>
    <xf numFmtId="0" fontId="0" fillId="0" borderId="101" xfId="0" applyBorder="1"/>
    <xf numFmtId="0" fontId="0" fillId="0" borderId="102" xfId="0" applyBorder="1"/>
    <xf numFmtId="43" fontId="0" fillId="0" borderId="103" xfId="0" applyNumberFormat="1" applyBorder="1" applyAlignment="1">
      <alignment horizontal="right" wrapText="1"/>
    </xf>
    <xf numFmtId="43" fontId="0" fillId="0" borderId="104" xfId="0" applyNumberFormat="1" applyBorder="1" applyAlignment="1">
      <alignment horizontal="right" wrapText="1"/>
    </xf>
    <xf numFmtId="43" fontId="0" fillId="0" borderId="105" xfId="0" applyNumberFormat="1" applyBorder="1" applyAlignment="1">
      <alignment horizontal="right" wrapText="1"/>
    </xf>
    <xf numFmtId="43" fontId="0" fillId="0" borderId="106" xfId="0" applyNumberFormat="1" applyBorder="1" applyAlignment="1">
      <alignment horizontal="right" wrapText="1"/>
    </xf>
    <xf numFmtId="43" fontId="0" fillId="0" borderId="107" xfId="0" applyNumberFormat="1" applyBorder="1" applyAlignment="1">
      <alignment horizontal="right" wrapText="1"/>
    </xf>
    <xf numFmtId="43" fontId="0" fillId="0" borderId="100" xfId="0" applyNumberFormat="1" applyBorder="1" applyAlignment="1">
      <alignment horizontal="right" wrapText="1"/>
    </xf>
    <xf numFmtId="43" fontId="0" fillId="0" borderId="60" xfId="0" applyNumberFormat="1" applyBorder="1" applyAlignment="1">
      <alignment horizontal="right" wrapText="1"/>
    </xf>
    <xf numFmtId="0" fontId="2" fillId="0" borderId="0" xfId="0" applyFont="1" applyBorder="1"/>
    <xf numFmtId="0" fontId="0" fillId="0" borderId="108" xfId="0" applyBorder="1"/>
    <xf numFmtId="43" fontId="0" fillId="0" borderId="108" xfId="0" applyNumberFormat="1" applyBorder="1" applyAlignment="1">
      <alignment horizontal="right" wrapText="1"/>
    </xf>
    <xf numFmtId="43" fontId="0" fillId="0" borderId="113" xfId="0" applyNumberFormat="1" applyBorder="1" applyAlignment="1">
      <alignment horizontal="right" wrapText="1"/>
    </xf>
    <xf numFmtId="43" fontId="0" fillId="0" borderId="102" xfId="0" applyNumberFormat="1" applyBorder="1" applyAlignment="1">
      <alignment horizontal="right" wrapText="1"/>
    </xf>
    <xf numFmtId="0" fontId="2" fillId="0" borderId="4" xfId="0" applyFont="1" applyBorder="1" applyAlignment="1"/>
    <xf numFmtId="0" fontId="2" fillId="0" borderId="6" xfId="0" applyFont="1" applyBorder="1" applyAlignment="1"/>
    <xf numFmtId="0" fontId="2" fillId="0" borderId="48" xfId="0" applyFont="1" applyBorder="1" applyAlignment="1"/>
    <xf numFmtId="0" fontId="2" fillId="0" borderId="0" xfId="0" applyFont="1" applyAlignment="1"/>
    <xf numFmtId="43" fontId="1" fillId="0" borderId="39" xfId="0" applyNumberFormat="1" applyFont="1" applyBorder="1" applyAlignment="1">
      <alignment horizontal="right" wrapText="1"/>
    </xf>
    <xf numFmtId="43" fontId="1" fillId="0" borderId="40" xfId="0" applyNumberFormat="1" applyFont="1" applyBorder="1" applyAlignment="1">
      <alignment horizontal="right" wrapText="1"/>
    </xf>
    <xf numFmtId="43" fontId="0" fillId="0" borderId="85" xfId="0" applyNumberFormat="1" applyBorder="1" applyAlignment="1">
      <alignment horizontal="right" wrapText="1"/>
    </xf>
    <xf numFmtId="43" fontId="1" fillId="0" borderId="114" xfId="0" applyNumberFormat="1" applyFont="1" applyBorder="1" applyAlignment="1">
      <alignment horizontal="right" wrapText="1"/>
    </xf>
    <xf numFmtId="43" fontId="1" fillId="0" borderId="85" xfId="0" applyNumberFormat="1" applyFont="1" applyBorder="1" applyAlignment="1">
      <alignment horizontal="right" wrapText="1"/>
    </xf>
    <xf numFmtId="43" fontId="1" fillId="0" borderId="115" xfId="0" applyNumberFormat="1" applyFont="1" applyBorder="1" applyAlignment="1">
      <alignment horizontal="right" wrapText="1"/>
    </xf>
    <xf numFmtId="43" fontId="0" fillId="0" borderId="63" xfId="0" applyNumberFormat="1" applyBorder="1" applyAlignment="1">
      <alignment horizontal="right" wrapText="1"/>
    </xf>
    <xf numFmtId="43" fontId="0" fillId="0" borderId="61" xfId="0" applyNumberFormat="1" applyBorder="1" applyAlignment="1">
      <alignment horizontal="right" wrapText="1"/>
    </xf>
    <xf numFmtId="43" fontId="1" fillId="0" borderId="117" xfId="0" applyNumberFormat="1" applyFont="1" applyBorder="1" applyAlignment="1">
      <alignment horizontal="right" wrapText="1"/>
    </xf>
    <xf numFmtId="43" fontId="1" fillId="0" borderId="60" xfId="0" applyNumberFormat="1" applyFont="1" applyBorder="1" applyAlignment="1">
      <alignment horizontal="right" wrapText="1"/>
    </xf>
    <xf numFmtId="43" fontId="1" fillId="0" borderId="64" xfId="0" applyNumberFormat="1" applyFont="1" applyBorder="1" applyAlignment="1">
      <alignment horizontal="right" wrapText="1"/>
    </xf>
    <xf numFmtId="43" fontId="2" fillId="0" borderId="65" xfId="0" applyNumberFormat="1" applyFont="1" applyBorder="1" applyAlignment="1">
      <alignment horizontal="right" wrapText="1"/>
    </xf>
    <xf numFmtId="0" fontId="1" fillId="0" borderId="109" xfId="0" applyFont="1" applyBorder="1"/>
    <xf numFmtId="0" fontId="0" fillId="0" borderId="115" xfId="0" applyBorder="1"/>
    <xf numFmtId="43" fontId="1" fillId="0" borderId="109" xfId="0" applyNumberFormat="1" applyFont="1" applyBorder="1" applyAlignment="1">
      <alignment horizontal="right" wrapText="1"/>
    </xf>
    <xf numFmtId="0" fontId="1" fillId="0" borderId="51"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1" fillId="0" borderId="63" xfId="0" applyFont="1" applyBorder="1" applyAlignment="1">
      <alignment horizontal="center"/>
    </xf>
    <xf numFmtId="0" fontId="1" fillId="0" borderId="37" xfId="0" applyFont="1" applyBorder="1" applyAlignment="1">
      <alignment horizontal="center"/>
    </xf>
    <xf numFmtId="49" fontId="1" fillId="0" borderId="78" xfId="0" applyNumberFormat="1" applyFont="1" applyBorder="1" applyAlignment="1">
      <alignment horizontal="center" vertical="top"/>
    </xf>
    <xf numFmtId="0" fontId="1" fillId="0" borderId="119" xfId="0" applyFont="1" applyBorder="1" applyAlignment="1">
      <alignment horizontal="center"/>
    </xf>
    <xf numFmtId="0" fontId="1" fillId="0" borderId="120" xfId="0" applyFont="1" applyBorder="1" applyAlignment="1">
      <alignment horizontal="center"/>
    </xf>
    <xf numFmtId="0" fontId="1" fillId="0" borderId="115" xfId="0" applyFont="1" applyBorder="1"/>
    <xf numFmtId="0" fontId="1" fillId="0" borderId="121" xfId="0" applyFont="1" applyBorder="1" applyAlignment="1">
      <alignment horizontal="center"/>
    </xf>
    <xf numFmtId="0" fontId="1" fillId="0" borderId="123" xfId="0" applyFont="1" applyBorder="1" applyAlignment="1">
      <alignment horizontal="center"/>
    </xf>
    <xf numFmtId="0" fontId="1" fillId="0" borderId="124" xfId="0" applyFont="1" applyBorder="1" applyAlignment="1">
      <alignment horizontal="center"/>
    </xf>
    <xf numFmtId="43" fontId="0" fillId="0" borderId="124" xfId="0" applyNumberFormat="1" applyBorder="1" applyAlignment="1">
      <alignment horizontal="right" wrapText="1"/>
    </xf>
    <xf numFmtId="43" fontId="0" fillId="0" borderId="122" xfId="0" applyNumberFormat="1" applyBorder="1" applyAlignment="1">
      <alignment horizontal="right" wrapText="1"/>
    </xf>
    <xf numFmtId="43" fontId="0" fillId="0" borderId="125" xfId="0" applyNumberFormat="1" applyBorder="1" applyAlignment="1">
      <alignment horizontal="right" wrapText="1"/>
    </xf>
    <xf numFmtId="43" fontId="1" fillId="0" borderId="126" xfId="0" applyNumberFormat="1" applyFont="1" applyBorder="1" applyAlignment="1">
      <alignment horizontal="right" wrapText="1"/>
    </xf>
    <xf numFmtId="43" fontId="0" fillId="0" borderId="127" xfId="0" applyNumberFormat="1" applyBorder="1" applyAlignment="1">
      <alignment horizontal="right" wrapText="1"/>
    </xf>
    <xf numFmtId="43" fontId="1" fillId="0" borderId="128" xfId="0" applyNumberFormat="1" applyFont="1" applyBorder="1" applyAlignment="1">
      <alignment horizontal="right" wrapText="1"/>
    </xf>
    <xf numFmtId="43" fontId="1" fillId="0" borderId="122" xfId="0" applyNumberFormat="1" applyFont="1" applyBorder="1" applyAlignment="1">
      <alignment horizontal="right" wrapText="1"/>
    </xf>
    <xf numFmtId="43" fontId="2" fillId="0" borderId="129" xfId="0" applyNumberFormat="1" applyFont="1" applyBorder="1" applyAlignment="1">
      <alignment horizontal="right" wrapText="1"/>
    </xf>
    <xf numFmtId="43" fontId="0" fillId="0" borderId="131" xfId="0" applyNumberFormat="1" applyBorder="1" applyAlignment="1">
      <alignment horizontal="right" wrapText="1"/>
    </xf>
    <xf numFmtId="43" fontId="0" fillId="0" borderId="132" xfId="0" applyNumberFormat="1" applyBorder="1" applyAlignment="1">
      <alignment horizontal="right" wrapText="1"/>
    </xf>
    <xf numFmtId="43" fontId="0" fillId="0" borderId="133" xfId="0" applyNumberFormat="1" applyBorder="1" applyAlignment="1">
      <alignment horizontal="right" wrapText="1"/>
    </xf>
    <xf numFmtId="43" fontId="0" fillId="0" borderId="121" xfId="0" applyNumberFormat="1" applyBorder="1" applyAlignment="1">
      <alignment horizontal="right" wrapText="1"/>
    </xf>
    <xf numFmtId="43" fontId="1" fillId="0" borderId="132" xfId="0" applyNumberFormat="1" applyFont="1" applyBorder="1" applyAlignment="1">
      <alignment horizontal="right" wrapText="1"/>
    </xf>
    <xf numFmtId="43" fontId="1" fillId="0" borderId="121" xfId="0" applyNumberFormat="1" applyFont="1" applyBorder="1" applyAlignment="1">
      <alignment horizontal="right" wrapText="1"/>
    </xf>
    <xf numFmtId="0" fontId="1" fillId="0" borderId="83" xfId="0" applyFont="1" applyBorder="1" applyAlignment="1">
      <alignment horizontal="center"/>
    </xf>
    <xf numFmtId="0" fontId="1" fillId="0" borderId="88" xfId="0" applyFont="1" applyBorder="1" applyAlignment="1">
      <alignment horizontal="center"/>
    </xf>
    <xf numFmtId="0" fontId="1" fillId="0" borderId="87" xfId="0" applyFont="1" applyBorder="1" applyAlignment="1">
      <alignment horizontal="center"/>
    </xf>
    <xf numFmtId="0" fontId="1" fillId="0" borderId="141" xfId="0" applyFont="1" applyBorder="1" applyAlignment="1">
      <alignment horizontal="center"/>
    </xf>
    <xf numFmtId="0" fontId="1" fillId="0" borderId="142" xfId="0" applyFont="1" applyBorder="1" applyAlignment="1">
      <alignment horizontal="center"/>
    </xf>
    <xf numFmtId="0" fontId="1" fillId="0" borderId="140" xfId="0" applyFont="1" applyBorder="1"/>
    <xf numFmtId="49" fontId="0" fillId="0" borderId="147" xfId="0" applyNumberFormat="1" applyBorder="1"/>
    <xf numFmtId="49" fontId="0" fillId="0" borderId="148" xfId="0" applyNumberFormat="1" applyBorder="1"/>
    <xf numFmtId="49" fontId="0" fillId="0" borderId="149" xfId="0" applyNumberFormat="1" applyBorder="1"/>
    <xf numFmtId="0" fontId="1" fillId="0" borderId="146" xfId="0" applyFont="1" applyBorder="1"/>
    <xf numFmtId="0" fontId="1" fillId="0" borderId="65" xfId="0" applyFont="1" applyBorder="1" applyAlignment="1">
      <alignment horizontal="center"/>
    </xf>
    <xf numFmtId="0" fontId="1" fillId="0" borderId="140" xfId="0" applyFont="1" applyBorder="1" applyAlignment="1">
      <alignment horizontal="center"/>
    </xf>
    <xf numFmtId="43" fontId="0" fillId="0" borderId="139" xfId="0" applyNumberFormat="1" applyBorder="1" applyAlignment="1">
      <alignment horizontal="right" wrapText="1"/>
    </xf>
    <xf numFmtId="43" fontId="0" fillId="0" borderId="143" xfId="0" applyNumberFormat="1" applyBorder="1" applyAlignment="1">
      <alignment horizontal="right" wrapText="1"/>
    </xf>
    <xf numFmtId="43" fontId="0" fillId="0" borderId="145" xfId="0" applyNumberFormat="1" applyBorder="1" applyAlignment="1">
      <alignment horizontal="right" wrapText="1"/>
    </xf>
    <xf numFmtId="0" fontId="1" fillId="0" borderId="26" xfId="0" applyFont="1" applyBorder="1" applyAlignment="1">
      <alignment horizontal="center"/>
    </xf>
    <xf numFmtId="0" fontId="1" fillId="0" borderId="13" xfId="0" applyFont="1" applyBorder="1" applyAlignment="1">
      <alignment horizontal="center"/>
    </xf>
    <xf numFmtId="0" fontId="1" fillId="0" borderId="150" xfId="0" applyFont="1" applyBorder="1" applyAlignment="1">
      <alignment horizontal="center"/>
    </xf>
    <xf numFmtId="43" fontId="0" fillId="0" borderId="150" xfId="0" applyNumberFormat="1" applyBorder="1" applyAlignment="1">
      <alignment horizontal="right" wrapText="1"/>
    </xf>
    <xf numFmtId="43" fontId="0" fillId="0" borderId="99" xfId="0" applyNumberFormat="1" applyBorder="1" applyAlignment="1">
      <alignment horizontal="right" wrapText="1"/>
    </xf>
    <xf numFmtId="43" fontId="0" fillId="0" borderId="151" xfId="0" applyNumberFormat="1" applyBorder="1" applyAlignment="1">
      <alignment horizontal="right" wrapText="1"/>
    </xf>
    <xf numFmtId="43" fontId="1" fillId="0" borderId="152" xfId="0" applyNumberFormat="1" applyFont="1" applyBorder="1" applyAlignment="1">
      <alignment horizontal="right" wrapText="1"/>
    </xf>
    <xf numFmtId="43" fontId="0" fillId="0" borderId="153" xfId="0" applyNumberFormat="1" applyBorder="1" applyAlignment="1">
      <alignment horizontal="right" wrapText="1"/>
    </xf>
    <xf numFmtId="43" fontId="0" fillId="0" borderId="154" xfId="0" applyNumberFormat="1" applyBorder="1" applyAlignment="1">
      <alignment horizontal="right" wrapText="1"/>
    </xf>
    <xf numFmtId="43" fontId="1" fillId="0" borderId="155" xfId="0" applyNumberFormat="1" applyFont="1" applyBorder="1" applyAlignment="1">
      <alignment horizontal="right" wrapText="1"/>
    </xf>
    <xf numFmtId="43" fontId="1" fillId="0" borderId="99" xfId="0" applyNumberFormat="1" applyFont="1" applyBorder="1" applyAlignment="1">
      <alignment horizontal="right" wrapText="1"/>
    </xf>
    <xf numFmtId="43" fontId="1" fillId="0" borderId="156" xfId="0" applyNumberFormat="1" applyFont="1" applyBorder="1" applyAlignment="1">
      <alignment horizontal="right" wrapText="1"/>
    </xf>
    <xf numFmtId="43" fontId="2" fillId="0" borderId="157" xfId="0" applyNumberFormat="1" applyFont="1" applyBorder="1" applyAlignment="1">
      <alignment horizontal="right" wrapText="1"/>
    </xf>
    <xf numFmtId="0" fontId="1" fillId="0" borderId="156" xfId="0" applyFont="1" applyBorder="1" applyAlignment="1">
      <alignment horizontal="center"/>
    </xf>
    <xf numFmtId="0" fontId="1" fillId="0" borderId="159" xfId="0" applyFont="1" applyBorder="1" applyAlignment="1">
      <alignment horizontal="center"/>
    </xf>
    <xf numFmtId="0" fontId="1" fillId="0" borderId="160" xfId="0" applyFont="1" applyBorder="1" applyAlignment="1">
      <alignment horizontal="center"/>
    </xf>
    <xf numFmtId="0" fontId="1" fillId="0" borderId="161" xfId="0" applyFont="1" applyBorder="1" applyAlignment="1">
      <alignment horizontal="center"/>
    </xf>
    <xf numFmtId="43" fontId="0" fillId="0" borderId="161" xfId="0" applyNumberFormat="1" applyBorder="1" applyAlignment="1">
      <alignment horizontal="right" wrapText="1"/>
    </xf>
    <xf numFmtId="43" fontId="0" fillId="0" borderId="158" xfId="0" applyNumberFormat="1" applyBorder="1" applyAlignment="1">
      <alignment horizontal="right" wrapText="1"/>
    </xf>
    <xf numFmtId="43" fontId="0" fillId="0" borderId="159" xfId="0" applyNumberFormat="1" applyBorder="1" applyAlignment="1">
      <alignment horizontal="right" wrapText="1"/>
    </xf>
    <xf numFmtId="43" fontId="1" fillId="0" borderId="135" xfId="0" applyNumberFormat="1" applyFont="1" applyBorder="1" applyAlignment="1">
      <alignment horizontal="right" wrapText="1"/>
    </xf>
    <xf numFmtId="43" fontId="0" fillId="0" borderId="162" xfId="0" applyNumberFormat="1" applyBorder="1" applyAlignment="1">
      <alignment horizontal="right" wrapText="1"/>
    </xf>
    <xf numFmtId="43" fontId="1" fillId="0" borderId="163" xfId="0" applyNumberFormat="1" applyFont="1" applyBorder="1" applyAlignment="1">
      <alignment horizontal="right" wrapText="1"/>
    </xf>
    <xf numFmtId="43" fontId="1" fillId="0" borderId="158" xfId="0" applyNumberFormat="1" applyFont="1" applyBorder="1" applyAlignment="1">
      <alignment horizontal="right" wrapText="1"/>
    </xf>
    <xf numFmtId="43" fontId="2" fillId="0" borderId="140" xfId="0" applyNumberFormat="1" applyFont="1" applyBorder="1" applyAlignment="1">
      <alignment horizontal="right" wrapText="1"/>
    </xf>
    <xf numFmtId="43" fontId="1" fillId="0" borderId="0" xfId="0" applyNumberFormat="1" applyFont="1" applyAlignment="1">
      <alignment horizontal="right" wrapText="1"/>
    </xf>
    <xf numFmtId="43" fontId="1" fillId="0" borderId="78" xfId="0" applyNumberFormat="1" applyFont="1" applyBorder="1" applyAlignment="1">
      <alignment horizontal="right" wrapText="1"/>
    </xf>
    <xf numFmtId="43" fontId="1" fillId="0" borderId="79" xfId="0" applyNumberFormat="1" applyFont="1" applyBorder="1" applyAlignment="1">
      <alignment horizontal="right" wrapText="1"/>
    </xf>
    <xf numFmtId="43" fontId="1" fillId="0" borderId="108" xfId="0" applyNumberFormat="1" applyFont="1" applyBorder="1" applyAlignment="1">
      <alignment horizontal="right" wrapText="1"/>
    </xf>
    <xf numFmtId="43" fontId="1" fillId="0" borderId="100" xfId="0" applyNumberFormat="1" applyFont="1" applyBorder="1" applyAlignment="1">
      <alignment horizontal="right" wrapText="1"/>
    </xf>
    <xf numFmtId="0" fontId="1" fillId="0" borderId="4" xfId="0" applyFont="1" applyBorder="1" applyAlignment="1"/>
    <xf numFmtId="0" fontId="1" fillId="0" borderId="6" xfId="0" applyFont="1" applyBorder="1" applyAlignment="1"/>
    <xf numFmtId="0" fontId="1" fillId="0" borderId="48" xfId="0" applyFont="1" applyBorder="1" applyAlignment="1"/>
    <xf numFmtId="0" fontId="1" fillId="0" borderId="0" xfId="0" applyFont="1" applyAlignment="1"/>
    <xf numFmtId="0" fontId="1" fillId="0" borderId="120" xfId="0" applyFont="1" applyBorder="1" applyAlignment="1">
      <alignment horizontal="center" wrapText="1"/>
    </xf>
    <xf numFmtId="0" fontId="1" fillId="0" borderId="120" xfId="0" applyFont="1" applyBorder="1" applyAlignment="1">
      <alignment horizontal="center" vertical="top"/>
    </xf>
    <xf numFmtId="0" fontId="1" fillId="0" borderId="118" xfId="0" applyFont="1" applyBorder="1" applyAlignment="1">
      <alignment horizontal="center"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1" fillId="0" borderId="59" xfId="0" applyFont="1" applyBorder="1" applyAlignment="1">
      <alignment horizontal="center"/>
    </xf>
    <xf numFmtId="43" fontId="0" fillId="0" borderId="112" xfId="0" applyNumberFormat="1" applyBorder="1" applyAlignment="1">
      <alignment horizontal="right" wrapText="1"/>
    </xf>
    <xf numFmtId="43" fontId="1" fillId="0" borderId="0" xfId="0" applyNumberFormat="1" applyFont="1" applyBorder="1" applyAlignment="1">
      <alignment horizontal="right" wrapText="1"/>
    </xf>
    <xf numFmtId="0" fontId="1" fillId="0" borderId="14" xfId="0" applyFont="1" applyBorder="1" applyAlignment="1">
      <alignment horizontal="center" vertical="top" wrapText="1"/>
    </xf>
    <xf numFmtId="0" fontId="1" fillId="0" borderId="88" xfId="0" applyFont="1" applyBorder="1" applyAlignment="1">
      <alignment horizontal="center" vertical="top"/>
    </xf>
    <xf numFmtId="0" fontId="0" fillId="0" borderId="0" xfId="0" applyFill="1"/>
    <xf numFmtId="0" fontId="0" fillId="0" borderId="165" xfId="0" applyBorder="1"/>
    <xf numFmtId="43" fontId="1" fillId="0" borderId="77" xfId="0" applyNumberFormat="1" applyFont="1" applyBorder="1" applyAlignment="1">
      <alignment horizontal="right" wrapText="1"/>
    </xf>
    <xf numFmtId="43" fontId="1" fillId="0" borderId="0" xfId="0" applyNumberFormat="1" applyFont="1" applyFill="1" applyAlignment="1">
      <alignment horizontal="right" wrapText="1"/>
    </xf>
    <xf numFmtId="49" fontId="0" fillId="0" borderId="0" xfId="0" applyNumberFormat="1" applyFill="1"/>
    <xf numFmtId="0" fontId="1" fillId="0" borderId="48" xfId="0" applyFont="1" applyBorder="1"/>
    <xf numFmtId="0" fontId="1" fillId="0" borderId="39" xfId="0" applyFont="1" applyBorder="1" applyAlignment="1">
      <alignment horizontal="center"/>
    </xf>
    <xf numFmtId="0" fontId="1" fillId="0" borderId="115" xfId="0" applyFont="1" applyBorder="1" applyAlignment="1">
      <alignment horizontal="center" vertical="top"/>
    </xf>
    <xf numFmtId="0" fontId="0" fillId="0" borderId="0" xfId="0" applyFont="1"/>
    <xf numFmtId="0" fontId="2" fillId="0" borderId="0" xfId="0" applyFont="1" applyBorder="1" applyAlignment="1"/>
    <xf numFmtId="0" fontId="2" fillId="0" borderId="0" xfId="0" applyFont="1" applyBorder="1" applyAlignment="1">
      <alignment wrapText="1"/>
    </xf>
    <xf numFmtId="0" fontId="1" fillId="0" borderId="13" xfId="0" applyFont="1" applyBorder="1" applyAlignment="1">
      <alignment horizontal="center" vertical="top" wrapText="1"/>
    </xf>
    <xf numFmtId="0" fontId="1" fillId="0" borderId="120" xfId="0" applyFont="1" applyBorder="1" applyAlignment="1">
      <alignment horizontal="center" vertical="top" wrapText="1"/>
    </xf>
    <xf numFmtId="0" fontId="1" fillId="0" borderId="85" xfId="0" applyFont="1" applyBorder="1" applyAlignment="1">
      <alignment horizontal="center"/>
    </xf>
    <xf numFmtId="43" fontId="0" fillId="0" borderId="0" xfId="0" applyNumberFormat="1"/>
    <xf numFmtId="0" fontId="0" fillId="0" borderId="0" xfId="0" applyAlignment="1">
      <alignment wrapText="1"/>
    </xf>
    <xf numFmtId="0" fontId="1" fillId="0" borderId="170" xfId="0" applyFont="1" applyBorder="1" applyAlignment="1">
      <alignment horizontal="center"/>
    </xf>
    <xf numFmtId="0" fontId="1" fillId="0" borderId="171" xfId="0" applyFont="1" applyBorder="1" applyAlignment="1">
      <alignment horizontal="center"/>
    </xf>
    <xf numFmtId="43" fontId="0" fillId="0" borderId="171" xfId="0" applyNumberFormat="1" applyBorder="1" applyAlignment="1">
      <alignment horizontal="right" wrapText="1"/>
    </xf>
    <xf numFmtId="43" fontId="0" fillId="0" borderId="172" xfId="0" applyNumberFormat="1" applyBorder="1" applyAlignment="1">
      <alignment horizontal="right" wrapText="1"/>
    </xf>
    <xf numFmtId="43" fontId="0" fillId="0" borderId="173" xfId="0" applyNumberFormat="1" applyBorder="1" applyAlignment="1">
      <alignment horizontal="right" wrapText="1"/>
    </xf>
    <xf numFmtId="43" fontId="1" fillId="0" borderId="174" xfId="0" applyNumberFormat="1" applyFont="1" applyBorder="1" applyAlignment="1">
      <alignment horizontal="right" wrapText="1"/>
    </xf>
    <xf numFmtId="43" fontId="0" fillId="0" borderId="175" xfId="0" applyNumberFormat="1" applyBorder="1" applyAlignment="1">
      <alignment horizontal="right" wrapText="1"/>
    </xf>
    <xf numFmtId="43" fontId="0" fillId="0" borderId="176" xfId="0" applyNumberFormat="1" applyBorder="1" applyAlignment="1">
      <alignment horizontal="right" wrapText="1"/>
    </xf>
    <xf numFmtId="43" fontId="1" fillId="0" borderId="177" xfId="0" applyNumberFormat="1" applyFont="1" applyBorder="1" applyAlignment="1">
      <alignment horizontal="right" wrapText="1"/>
    </xf>
    <xf numFmtId="43" fontId="1" fillId="0" borderId="172" xfId="0" applyNumberFormat="1" applyFont="1" applyBorder="1" applyAlignment="1">
      <alignment horizontal="right" wrapText="1"/>
    </xf>
    <xf numFmtId="43" fontId="1" fillId="0" borderId="170" xfId="0" applyNumberFormat="1" applyFont="1" applyBorder="1" applyAlignment="1">
      <alignment horizontal="right" wrapText="1"/>
    </xf>
    <xf numFmtId="0" fontId="1" fillId="0" borderId="40" xfId="0" applyFont="1" applyBorder="1" applyAlignment="1">
      <alignment horizontal="center"/>
    </xf>
    <xf numFmtId="0" fontId="1" fillId="0" borderId="179" xfId="0" applyFont="1" applyBorder="1" applyAlignment="1">
      <alignment horizontal="center"/>
    </xf>
    <xf numFmtId="43" fontId="0" fillId="0" borderId="179" xfId="0" applyNumberFormat="1" applyBorder="1" applyAlignment="1">
      <alignment horizontal="right" wrapText="1"/>
    </xf>
    <xf numFmtId="43" fontId="1" fillId="0" borderId="136" xfId="0" applyNumberFormat="1" applyFont="1" applyBorder="1" applyAlignment="1">
      <alignment horizontal="right" wrapText="1"/>
    </xf>
    <xf numFmtId="43" fontId="0" fillId="0" borderId="180" xfId="0" applyNumberFormat="1" applyBorder="1" applyAlignment="1">
      <alignment horizontal="right" wrapText="1"/>
    </xf>
    <xf numFmtId="43" fontId="1" fillId="0" borderId="130" xfId="0" applyNumberFormat="1" applyFont="1" applyBorder="1" applyAlignment="1">
      <alignment horizontal="right" wrapText="1"/>
    </xf>
    <xf numFmtId="43" fontId="1" fillId="0" borderId="131" xfId="0" applyNumberFormat="1" applyFont="1" applyBorder="1" applyAlignment="1">
      <alignment horizontal="right" wrapText="1"/>
    </xf>
    <xf numFmtId="43" fontId="1" fillId="0" borderId="181" xfId="0" applyNumberFormat="1" applyFont="1" applyBorder="1" applyAlignment="1">
      <alignment horizontal="right" wrapText="1"/>
    </xf>
    <xf numFmtId="0" fontId="0" fillId="0" borderId="0" xfId="0" applyAlignment="1"/>
    <xf numFmtId="43" fontId="0" fillId="0" borderId="168" xfId="0" applyNumberFormat="1" applyBorder="1" applyAlignment="1">
      <alignment horizontal="right" wrapText="1"/>
    </xf>
    <xf numFmtId="0" fontId="2" fillId="0" borderId="0" xfId="0" applyFont="1" applyBorder="1" applyAlignment="1">
      <alignment wrapText="1"/>
    </xf>
    <xf numFmtId="0" fontId="1" fillId="0" borderId="53" xfId="0" applyFont="1" applyBorder="1"/>
    <xf numFmtId="0" fontId="0" fillId="0" borderId="0" xfId="0"/>
    <xf numFmtId="0" fontId="0" fillId="0" borderId="0" xfId="0"/>
    <xf numFmtId="0" fontId="0" fillId="0" borderId="0" xfId="0" applyAlignment="1">
      <alignment wrapText="1"/>
    </xf>
    <xf numFmtId="43" fontId="0" fillId="0" borderId="101" xfId="0" applyNumberFormat="1" applyBorder="1" applyAlignment="1">
      <alignment horizontal="right" wrapText="1"/>
    </xf>
    <xf numFmtId="43" fontId="0" fillId="0" borderId="167" xfId="0" applyNumberFormat="1" applyBorder="1" applyAlignment="1">
      <alignment horizontal="right" wrapText="1"/>
    </xf>
    <xf numFmtId="43" fontId="0" fillId="0" borderId="191" xfId="0" applyNumberFormat="1" applyBorder="1" applyAlignment="1">
      <alignment horizontal="right" wrapText="1"/>
    </xf>
    <xf numFmtId="0" fontId="1" fillId="0" borderId="15" xfId="0" applyFont="1" applyBorder="1" applyAlignment="1">
      <alignment horizontal="center" vertical="top" wrapText="1"/>
    </xf>
    <xf numFmtId="43" fontId="0" fillId="0" borderId="192" xfId="0" applyNumberFormat="1" applyBorder="1" applyAlignment="1">
      <alignment horizontal="right" wrapText="1"/>
    </xf>
    <xf numFmtId="43" fontId="0" fillId="0" borderId="193" xfId="0" applyNumberFormat="1" applyBorder="1" applyAlignment="1">
      <alignment horizontal="right" wrapText="1"/>
    </xf>
    <xf numFmtId="43" fontId="0" fillId="0" borderId="194" xfId="0" applyNumberFormat="1" applyBorder="1" applyAlignment="1">
      <alignment horizontal="right" wrapText="1"/>
    </xf>
    <xf numFmtId="43" fontId="0" fillId="0" borderId="69" xfId="0" applyNumberFormat="1" applyBorder="1" applyAlignment="1">
      <alignment horizontal="right" wrapText="1"/>
    </xf>
    <xf numFmtId="43" fontId="0" fillId="0" borderId="17" xfId="0" applyNumberFormat="1" applyBorder="1" applyAlignment="1">
      <alignment horizontal="right" wrapText="1"/>
    </xf>
    <xf numFmtId="43" fontId="0" fillId="0" borderId="195" xfId="0" applyNumberFormat="1" applyBorder="1" applyAlignment="1">
      <alignment horizontal="right" wrapText="1"/>
    </xf>
    <xf numFmtId="0" fontId="0" fillId="0" borderId="193" xfId="0" applyBorder="1"/>
    <xf numFmtId="0" fontId="0" fillId="0" borderId="195" xfId="0" applyBorder="1"/>
    <xf numFmtId="39" fontId="1" fillId="0" borderId="4" xfId="0" applyNumberFormat="1" applyFont="1" applyBorder="1" applyAlignment="1">
      <alignment horizontal="right"/>
    </xf>
    <xf numFmtId="39" fontId="1" fillId="0" borderId="157" xfId="0" applyNumberFormat="1" applyFont="1" applyBorder="1" applyAlignment="1">
      <alignment horizontal="right"/>
    </xf>
    <xf numFmtId="39" fontId="1" fillId="0" borderId="5" xfId="0" applyNumberFormat="1" applyFont="1" applyBorder="1" applyAlignment="1">
      <alignment horizontal="right"/>
    </xf>
    <xf numFmtId="39" fontId="1" fillId="0" borderId="6" xfId="0" applyNumberFormat="1" applyFont="1" applyBorder="1" applyAlignment="1">
      <alignment horizontal="right"/>
    </xf>
    <xf numFmtId="39" fontId="1" fillId="0" borderId="48" xfId="0" applyNumberFormat="1" applyFont="1" applyBorder="1" applyAlignment="1">
      <alignment horizontal="right"/>
    </xf>
    <xf numFmtId="39" fontId="1" fillId="0" borderId="65" xfId="0" applyNumberFormat="1" applyFont="1" applyBorder="1" applyAlignment="1">
      <alignment horizontal="right"/>
    </xf>
    <xf numFmtId="39" fontId="1" fillId="0" borderId="2" xfId="0" applyNumberFormat="1" applyFont="1" applyBorder="1" applyAlignment="1">
      <alignment horizontal="right"/>
    </xf>
    <xf numFmtId="39" fontId="2" fillId="0" borderId="4" xfId="0" applyNumberFormat="1" applyFont="1" applyBorder="1" applyAlignment="1">
      <alignment horizontal="right"/>
    </xf>
    <xf numFmtId="39" fontId="2" fillId="0" borderId="178" xfId="0" applyNumberFormat="1" applyFont="1" applyBorder="1" applyAlignment="1">
      <alignment horizontal="right"/>
    </xf>
    <xf numFmtId="39" fontId="2" fillId="0" borderId="142" xfId="0" applyNumberFormat="1" applyFont="1" applyBorder="1" applyAlignment="1">
      <alignment horizontal="right"/>
    </xf>
    <xf numFmtId="39" fontId="2" fillId="0" borderId="48" xfId="0" applyNumberFormat="1" applyFont="1" applyBorder="1" applyAlignment="1">
      <alignment horizontal="right"/>
    </xf>
    <xf numFmtId="39" fontId="2" fillId="0" borderId="2" xfId="0" applyNumberFormat="1" applyFont="1" applyBorder="1" applyAlignment="1">
      <alignment horizontal="right"/>
    </xf>
    <xf numFmtId="39" fontId="2" fillId="0" borderId="5" xfId="0" applyNumberFormat="1" applyFont="1" applyBorder="1" applyAlignment="1">
      <alignment horizontal="right"/>
    </xf>
    <xf numFmtId="39" fontId="2" fillId="0" borderId="47" xfId="0" applyNumberFormat="1" applyFont="1" applyBorder="1" applyAlignment="1">
      <alignment horizontal="right"/>
    </xf>
    <xf numFmtId="39" fontId="2" fillId="0" borderId="46" xfId="0" applyNumberFormat="1" applyFont="1" applyBorder="1" applyAlignment="1">
      <alignment horizontal="right"/>
    </xf>
    <xf numFmtId="39" fontId="2" fillId="0" borderId="6" xfId="0" applyNumberFormat="1" applyFont="1" applyBorder="1" applyAlignment="1">
      <alignment horizontal="right"/>
    </xf>
    <xf numFmtId="0" fontId="0" fillId="0" borderId="151" xfId="0" applyBorder="1"/>
    <xf numFmtId="164" fontId="0" fillId="0" borderId="137" xfId="0" applyNumberFormat="1" applyBorder="1" applyAlignment="1">
      <alignment horizontal="right" wrapText="1"/>
    </xf>
    <xf numFmtId="164" fontId="0" fillId="0" borderId="138" xfId="0" applyNumberFormat="1" applyBorder="1" applyAlignment="1">
      <alignment horizontal="right" wrapText="1"/>
    </xf>
    <xf numFmtId="164" fontId="0" fillId="0" borderId="139" xfId="0" applyNumberFormat="1" applyBorder="1" applyAlignment="1">
      <alignment horizontal="right" wrapText="1"/>
    </xf>
    <xf numFmtId="164" fontId="1" fillId="0" borderId="98" xfId="0" applyNumberFormat="1" applyFont="1" applyBorder="1" applyAlignment="1">
      <alignment horizontal="right" wrapText="1"/>
    </xf>
    <xf numFmtId="164" fontId="0" fillId="0" borderId="135" xfId="0" applyNumberFormat="1" applyBorder="1" applyAlignment="1">
      <alignment horizontal="right" wrapText="1"/>
    </xf>
    <xf numFmtId="164" fontId="0" fillId="0" borderId="134" xfId="0" applyNumberFormat="1" applyBorder="1" applyAlignment="1">
      <alignment horizontal="right" wrapText="1"/>
    </xf>
    <xf numFmtId="164" fontId="0" fillId="0" borderId="136" xfId="0" applyNumberFormat="1" applyBorder="1" applyAlignment="1">
      <alignment horizontal="right" wrapText="1"/>
    </xf>
    <xf numFmtId="164" fontId="1" fillId="0" borderId="114" xfId="0" applyNumberFormat="1" applyFont="1" applyBorder="1" applyAlignment="1">
      <alignment horizontal="right" wrapText="1"/>
    </xf>
    <xf numFmtId="164" fontId="0" fillId="0" borderId="143" xfId="0" applyNumberFormat="1" applyBorder="1" applyAlignment="1">
      <alignment horizontal="right" wrapText="1"/>
    </xf>
    <xf numFmtId="164" fontId="0" fillId="0" borderId="144" xfId="0" applyNumberFormat="1" applyBorder="1" applyAlignment="1">
      <alignment horizontal="right" wrapText="1"/>
    </xf>
    <xf numFmtId="164" fontId="0" fillId="0" borderId="145" xfId="0" applyNumberFormat="1" applyBorder="1" applyAlignment="1">
      <alignment horizontal="right" wrapText="1"/>
    </xf>
    <xf numFmtId="164" fontId="1" fillId="0" borderId="102" xfId="0" applyNumberFormat="1" applyFont="1" applyBorder="1" applyAlignment="1">
      <alignment horizontal="right" wrapText="1"/>
    </xf>
    <xf numFmtId="0" fontId="0" fillId="0" borderId="55" xfId="0" applyFont="1" applyBorder="1" applyAlignment="1">
      <alignment horizontal="left" vertical="top"/>
    </xf>
    <xf numFmtId="0" fontId="0" fillId="0" borderId="0" xfId="0" applyFont="1" applyBorder="1" applyAlignment="1">
      <alignment horizontal="left" vertical="top"/>
    </xf>
    <xf numFmtId="0" fontId="0" fillId="0" borderId="71" xfId="0" applyFont="1" applyBorder="1" applyAlignment="1">
      <alignment horizontal="center"/>
    </xf>
    <xf numFmtId="0" fontId="0" fillId="0" borderId="7" xfId="0" applyFont="1" applyBorder="1" applyAlignment="1">
      <alignment horizontal="center"/>
    </xf>
    <xf numFmtId="0" fontId="0" fillId="0" borderId="28" xfId="0" applyFont="1" applyBorder="1" applyAlignment="1">
      <alignment horizontal="center"/>
    </xf>
    <xf numFmtId="0" fontId="0" fillId="0" borderId="27" xfId="0" applyFont="1" applyBorder="1" applyAlignment="1">
      <alignment horizontal="center"/>
    </xf>
    <xf numFmtId="0" fontId="0" fillId="0" borderId="72" xfId="0" applyFont="1" applyBorder="1" applyAlignment="1">
      <alignment horizontal="center"/>
    </xf>
    <xf numFmtId="0" fontId="0" fillId="0" borderId="0" xfId="0" applyFont="1" applyBorder="1" applyAlignment="1">
      <alignment horizontal="center"/>
    </xf>
    <xf numFmtId="0" fontId="0" fillId="0" borderId="0" xfId="0" applyFont="1" applyBorder="1"/>
    <xf numFmtId="49" fontId="0" fillId="0" borderId="81" xfId="0" applyNumberFormat="1" applyFont="1" applyBorder="1" applyAlignment="1">
      <alignment horizontal="center" vertical="top"/>
    </xf>
    <xf numFmtId="0" fontId="0" fillId="0" borderId="196" xfId="0" applyBorder="1"/>
    <xf numFmtId="0" fontId="0" fillId="0" borderId="55" xfId="0" applyFont="1" applyBorder="1" applyAlignment="1">
      <alignment horizontal="center"/>
    </xf>
    <xf numFmtId="0" fontId="0" fillId="0" borderId="175" xfId="0" applyFont="1" applyBorder="1" applyAlignment="1">
      <alignment horizontal="center"/>
    </xf>
    <xf numFmtId="0" fontId="0" fillId="0" borderId="180" xfId="0" applyFont="1" applyBorder="1" applyAlignment="1">
      <alignment horizontal="center"/>
    </xf>
    <xf numFmtId="0" fontId="1" fillId="0" borderId="81" xfId="0" applyFont="1" applyBorder="1" applyAlignment="1">
      <alignment horizontal="center"/>
    </xf>
    <xf numFmtId="0" fontId="0" fillId="0" borderId="87" xfId="0" applyFont="1" applyBorder="1" applyAlignment="1">
      <alignment horizontal="center"/>
    </xf>
    <xf numFmtId="0" fontId="0" fillId="0" borderId="181" xfId="0" applyFont="1" applyBorder="1" applyAlignment="1">
      <alignment horizontal="center"/>
    </xf>
    <xf numFmtId="0" fontId="0" fillId="0" borderId="55" xfId="0" applyFont="1" applyBorder="1" applyAlignment="1">
      <alignment horizontal="center" wrapText="1"/>
    </xf>
    <xf numFmtId="0" fontId="0" fillId="0" borderId="153" xfId="0" applyFont="1" applyBorder="1" applyAlignment="1">
      <alignment horizontal="center" wrapText="1"/>
    </xf>
    <xf numFmtId="0" fontId="0" fillId="0" borderId="0" xfId="0" applyFont="1" applyBorder="1" applyAlignment="1">
      <alignment horizontal="center" wrapText="1"/>
    </xf>
    <xf numFmtId="0" fontId="0" fillId="0" borderId="72" xfId="0" applyFont="1" applyBorder="1" applyAlignment="1">
      <alignment horizontal="center" wrapText="1"/>
    </xf>
    <xf numFmtId="0" fontId="0" fillId="0" borderId="0" xfId="0" applyFont="1" applyBorder="1" applyAlignment="1">
      <alignment horizontal="center" vertical="top"/>
    </xf>
    <xf numFmtId="0" fontId="0" fillId="0" borderId="71" xfId="0" applyFont="1" applyBorder="1" applyAlignment="1">
      <alignment horizontal="center" vertical="top" wrapText="1"/>
    </xf>
    <xf numFmtId="0" fontId="0" fillId="0" borderId="7" xfId="0" applyFont="1" applyBorder="1" applyAlignment="1">
      <alignment horizontal="center" vertical="top" wrapText="1"/>
    </xf>
    <xf numFmtId="0" fontId="0" fillId="0" borderId="0" xfId="0" applyFont="1" applyBorder="1" applyAlignment="1">
      <alignment horizontal="center" vertical="top" wrapText="1"/>
    </xf>
    <xf numFmtId="0" fontId="0" fillId="0" borderId="72" xfId="0" applyFont="1" applyBorder="1" applyAlignment="1">
      <alignment horizontal="center" vertical="top" wrapText="1"/>
    </xf>
    <xf numFmtId="0" fontId="0" fillId="0" borderId="85" xfId="0" applyFont="1" applyBorder="1" applyAlignment="1">
      <alignment horizontal="center" wrapText="1"/>
    </xf>
    <xf numFmtId="0" fontId="0" fillId="0" borderId="110" xfId="0" applyFont="1" applyBorder="1" applyAlignment="1">
      <alignment horizontal="center" wrapText="1"/>
    </xf>
    <xf numFmtId="0" fontId="0" fillId="0" borderId="153" xfId="0" applyFont="1" applyBorder="1" applyAlignment="1">
      <alignment horizontal="center" vertical="top" wrapText="1"/>
    </xf>
    <xf numFmtId="0" fontId="0" fillId="0" borderId="85" xfId="0" applyFont="1" applyBorder="1" applyAlignment="1">
      <alignment horizontal="center" vertical="top"/>
    </xf>
    <xf numFmtId="0" fontId="0" fillId="0" borderId="11" xfId="0" applyBorder="1"/>
    <xf numFmtId="0" fontId="0" fillId="0" borderId="162" xfId="0" applyFont="1" applyBorder="1" applyAlignment="1">
      <alignment horizontal="center"/>
    </xf>
    <xf numFmtId="0" fontId="0" fillId="0" borderId="153" xfId="0" applyFont="1" applyBorder="1" applyAlignment="1">
      <alignment horizontal="center"/>
    </xf>
    <xf numFmtId="0" fontId="0" fillId="0" borderId="127" xfId="0" applyFont="1" applyBorder="1" applyAlignment="1">
      <alignment horizontal="center"/>
    </xf>
    <xf numFmtId="0" fontId="1" fillId="0" borderId="110" xfId="0" applyFont="1" applyBorder="1" applyAlignment="1">
      <alignment horizontal="left"/>
    </xf>
    <xf numFmtId="0" fontId="1" fillId="0" borderId="83" xfId="0" applyFont="1" applyBorder="1" applyAlignment="1">
      <alignment horizontal="left"/>
    </xf>
    <xf numFmtId="0" fontId="1" fillId="0" borderId="197" xfId="0" applyFont="1" applyBorder="1" applyAlignment="1">
      <alignment horizontal="left"/>
    </xf>
    <xf numFmtId="0" fontId="0" fillId="0" borderId="198" xfId="0" applyFont="1" applyBorder="1" applyAlignment="1">
      <alignment horizontal="center"/>
    </xf>
    <xf numFmtId="0" fontId="1" fillId="0" borderId="199" xfId="0" applyFont="1" applyBorder="1" applyAlignment="1">
      <alignment horizontal="left"/>
    </xf>
    <xf numFmtId="0" fontId="0" fillId="0" borderId="0" xfId="0" applyAlignment="1">
      <alignment wrapText="1"/>
    </xf>
    <xf numFmtId="0" fontId="1" fillId="0" borderId="83" xfId="0" applyFont="1" applyBorder="1" applyAlignment="1">
      <alignment horizontal="left" vertical="top"/>
    </xf>
    <xf numFmtId="0" fontId="1" fillId="0" borderId="0" xfId="0" applyFont="1" applyBorder="1" applyAlignment="1">
      <alignment horizontal="left" vertical="top"/>
    </xf>
    <xf numFmtId="0" fontId="1" fillId="0" borderId="120" xfId="0" applyFont="1" applyBorder="1" applyAlignment="1">
      <alignment horizontal="left" vertical="top"/>
    </xf>
    <xf numFmtId="0" fontId="1" fillId="0" borderId="60" xfId="0" applyFont="1" applyBorder="1" applyAlignment="1">
      <alignment horizontal="center"/>
    </xf>
    <xf numFmtId="0" fontId="1" fillId="0" borderId="26" xfId="0" applyFont="1" applyBorder="1" applyAlignment="1">
      <alignment horizontal="center" vertical="top" wrapText="1"/>
    </xf>
    <xf numFmtId="39" fontId="2" fillId="0" borderId="65" xfId="0" applyNumberFormat="1" applyFont="1" applyBorder="1" applyAlignment="1">
      <alignment horizontal="right"/>
    </xf>
    <xf numFmtId="0" fontId="1" fillId="0" borderId="0" xfId="0" applyFont="1" applyFill="1"/>
    <xf numFmtId="0" fontId="1" fillId="0" borderId="82" xfId="0" applyFont="1" applyBorder="1" applyAlignment="1">
      <alignment horizontal="center" vertical="top" wrapText="1"/>
    </xf>
    <xf numFmtId="0" fontId="1" fillId="0" borderId="87" xfId="0" applyFont="1" applyBorder="1" applyAlignment="1">
      <alignment horizontal="center" vertical="top"/>
    </xf>
    <xf numFmtId="0" fontId="1" fillId="0" borderId="81" xfId="0" applyFont="1" applyBorder="1" applyAlignment="1">
      <alignment horizontal="center" vertical="top"/>
    </xf>
    <xf numFmtId="0" fontId="1" fillId="0" borderId="109" xfId="0" applyFont="1" applyBorder="1" applyAlignment="1">
      <alignment horizontal="center"/>
    </xf>
    <xf numFmtId="43" fontId="0" fillId="0" borderId="98" xfId="0" applyNumberFormat="1" applyBorder="1" applyAlignment="1">
      <alignment horizontal="right" wrapText="1"/>
    </xf>
    <xf numFmtId="43" fontId="0" fillId="0" borderId="115" xfId="0" applyNumberFormat="1" applyBorder="1" applyAlignment="1">
      <alignment horizontal="right" wrapText="1"/>
    </xf>
    <xf numFmtId="0" fontId="1" fillId="0" borderId="158" xfId="0" applyFont="1" applyBorder="1" applyAlignment="1">
      <alignment horizontal="center"/>
    </xf>
    <xf numFmtId="43" fontId="1" fillId="0" borderId="160" xfId="0" applyNumberFormat="1" applyFont="1" applyBorder="1" applyAlignment="1">
      <alignment horizontal="right" wrapText="1"/>
    </xf>
    <xf numFmtId="39" fontId="2" fillId="0" borderId="140" xfId="0" applyNumberFormat="1" applyFont="1" applyBorder="1" applyAlignment="1">
      <alignment horizontal="right"/>
    </xf>
    <xf numFmtId="0" fontId="1" fillId="0" borderId="64" xfId="0" applyFont="1" applyBorder="1" applyAlignment="1">
      <alignment horizontal="center" vertical="top" wrapText="1"/>
    </xf>
    <xf numFmtId="0" fontId="1" fillId="0" borderId="160" xfId="0" applyFont="1" applyBorder="1" applyAlignment="1">
      <alignment horizontal="center" vertical="top" wrapText="1"/>
    </xf>
    <xf numFmtId="165" fontId="0" fillId="0" borderId="78" xfId="0" applyNumberFormat="1" applyBorder="1"/>
    <xf numFmtId="165" fontId="0" fillId="0" borderId="76" xfId="0" applyNumberFormat="1" applyBorder="1"/>
    <xf numFmtId="165" fontId="0" fillId="0" borderId="81" xfId="0" applyNumberFormat="1" applyBorder="1"/>
    <xf numFmtId="165" fontId="1" fillId="0" borderId="80" xfId="0" applyNumberFormat="1" applyFont="1" applyBorder="1"/>
    <xf numFmtId="165" fontId="0" fillId="0" borderId="79" xfId="0" applyNumberFormat="1" applyBorder="1"/>
    <xf numFmtId="165" fontId="0" fillId="0" borderId="100" xfId="0" applyNumberFormat="1" applyBorder="1"/>
    <xf numFmtId="165" fontId="1" fillId="0" borderId="75" xfId="0" applyNumberFormat="1" applyFont="1" applyBorder="1"/>
    <xf numFmtId="165" fontId="1" fillId="0" borderId="76" xfId="0" applyNumberFormat="1" applyFont="1" applyBorder="1"/>
    <xf numFmtId="165" fontId="1" fillId="0" borderId="82" xfId="0" applyNumberFormat="1" applyFont="1" applyBorder="1"/>
    <xf numFmtId="165" fontId="2" fillId="0" borderId="2" xfId="0" applyNumberFormat="1" applyFont="1" applyBorder="1" applyAlignment="1"/>
    <xf numFmtId="0" fontId="1" fillId="0" borderId="64" xfId="0" applyFont="1" applyBorder="1" applyAlignment="1">
      <alignment horizontal="center" vertical="top"/>
    </xf>
    <xf numFmtId="0" fontId="1" fillId="0" borderId="123" xfId="0" applyFont="1" applyBorder="1" applyAlignment="1">
      <alignment horizontal="center" vertical="top" wrapText="1"/>
    </xf>
    <xf numFmtId="0" fontId="0" fillId="0" borderId="127" xfId="0" applyFont="1" applyBorder="1" applyAlignment="1">
      <alignment horizontal="center" vertical="top" wrapText="1"/>
    </xf>
    <xf numFmtId="0" fontId="0" fillId="0" borderId="28" xfId="0" applyFont="1" applyBorder="1" applyAlignment="1">
      <alignment horizontal="center" vertical="top" wrapText="1"/>
    </xf>
    <xf numFmtId="43" fontId="1" fillId="0" borderId="123" xfId="0" applyNumberFormat="1" applyFont="1" applyBorder="1" applyAlignment="1">
      <alignment horizontal="right" wrapText="1"/>
    </xf>
    <xf numFmtId="0" fontId="0" fillId="0" borderId="0" xfId="0" applyAlignment="1">
      <alignment wrapText="1"/>
    </xf>
    <xf numFmtId="0" fontId="0" fillId="0" borderId="0" xfId="0" applyFill="1" applyAlignment="1">
      <alignment wrapText="1"/>
    </xf>
    <xf numFmtId="0" fontId="1" fillId="0" borderId="110" xfId="0" applyFont="1" applyBorder="1" applyAlignment="1">
      <alignment horizontal="left" vertical="top"/>
    </xf>
    <xf numFmtId="0" fontId="1" fillId="0" borderId="83" xfId="0" applyFont="1" applyBorder="1" applyAlignment="1">
      <alignment horizontal="left" vertical="top"/>
    </xf>
    <xf numFmtId="0" fontId="1" fillId="0" borderId="109" xfId="0" applyFont="1" applyBorder="1" applyAlignment="1">
      <alignment horizontal="left" vertical="top"/>
    </xf>
    <xf numFmtId="0" fontId="1" fillId="0" borderId="55" xfId="0" applyFont="1" applyBorder="1" applyAlignment="1">
      <alignment horizontal="left" vertical="top"/>
    </xf>
    <xf numFmtId="0" fontId="1" fillId="0" borderId="0" xfId="0" applyFont="1" applyBorder="1" applyAlignment="1">
      <alignment horizontal="left" vertical="top"/>
    </xf>
    <xf numFmtId="0" fontId="1" fillId="0" borderId="85" xfId="0" applyFont="1" applyBorder="1" applyAlignment="1">
      <alignment horizontal="left" vertical="top"/>
    </xf>
    <xf numFmtId="0" fontId="1" fillId="0" borderId="111" xfId="0" applyFont="1" applyBorder="1" applyAlignment="1">
      <alignment horizontal="left" vertical="top"/>
    </xf>
    <xf numFmtId="0" fontId="1" fillId="0" borderId="112" xfId="0" applyFont="1" applyBorder="1" applyAlignment="1">
      <alignment horizontal="left" vertical="top"/>
    </xf>
    <xf numFmtId="0" fontId="1" fillId="0" borderId="98" xfId="0" applyFont="1" applyBorder="1" applyAlignment="1">
      <alignment horizontal="left" vertical="top"/>
    </xf>
    <xf numFmtId="49" fontId="1" fillId="0" borderId="75" xfId="0" applyNumberFormat="1" applyFont="1" applyBorder="1" applyAlignment="1">
      <alignment horizontal="center" vertical="top"/>
    </xf>
    <xf numFmtId="49" fontId="1" fillId="0" borderId="76" xfId="0" applyNumberFormat="1" applyFont="1" applyBorder="1" applyAlignment="1">
      <alignment horizontal="center" vertical="top"/>
    </xf>
    <xf numFmtId="49" fontId="1" fillId="0" borderId="77" xfId="0" applyNumberFormat="1" applyFont="1" applyBorder="1" applyAlignment="1">
      <alignment horizontal="center" vertical="top"/>
    </xf>
    <xf numFmtId="0" fontId="1" fillId="0" borderId="66" xfId="0" applyFont="1" applyBorder="1" applyAlignment="1">
      <alignment horizontal="center"/>
    </xf>
    <xf numFmtId="0" fontId="1" fillId="0" borderId="49" xfId="0" applyFont="1" applyBorder="1" applyAlignment="1">
      <alignment horizontal="center"/>
    </xf>
    <xf numFmtId="0" fontId="1" fillId="0" borderId="67" xfId="0" applyFont="1" applyBorder="1" applyAlignment="1">
      <alignment horizontal="center"/>
    </xf>
    <xf numFmtId="0" fontId="1" fillId="0" borderId="73" xfId="0" applyFont="1" applyBorder="1" applyAlignment="1">
      <alignment horizontal="center"/>
    </xf>
    <xf numFmtId="0" fontId="1" fillId="0" borderId="29" xfId="0" applyFont="1" applyBorder="1" applyAlignment="1">
      <alignment horizontal="center"/>
    </xf>
    <xf numFmtId="0" fontId="1" fillId="0" borderId="74" xfId="0" applyFont="1" applyBorder="1" applyAlignment="1">
      <alignment horizontal="center"/>
    </xf>
    <xf numFmtId="0" fontId="1" fillId="0" borderId="68"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6" xfId="0" applyFont="1" applyBorder="1" applyAlignment="1">
      <alignment horizontal="center"/>
    </xf>
    <xf numFmtId="0" fontId="1" fillId="0" borderId="69" xfId="0" applyFont="1" applyBorder="1" applyAlignment="1">
      <alignment horizontal="center"/>
    </xf>
    <xf numFmtId="0" fontId="1" fillId="0" borderId="116" xfId="0" applyFont="1" applyBorder="1" applyAlignment="1">
      <alignment horizontal="center"/>
    </xf>
    <xf numFmtId="0" fontId="1" fillId="0" borderId="39" xfId="0" applyFont="1" applyBorder="1" applyAlignment="1">
      <alignment horizontal="center"/>
    </xf>
    <xf numFmtId="0" fontId="1" fillId="0" borderId="117" xfId="0" applyFont="1" applyBorder="1" applyAlignment="1">
      <alignment horizontal="center"/>
    </xf>
    <xf numFmtId="0" fontId="1" fillId="0" borderId="119" xfId="0" applyFont="1" applyBorder="1" applyAlignment="1">
      <alignment horizontal="left" vertical="top"/>
    </xf>
    <xf numFmtId="0" fontId="1" fillId="0" borderId="120" xfId="0" applyFont="1" applyBorder="1" applyAlignment="1">
      <alignment horizontal="left" vertical="top"/>
    </xf>
    <xf numFmtId="0" fontId="1" fillId="0" borderId="115" xfId="0" applyFont="1" applyBorder="1" applyAlignment="1">
      <alignment horizontal="left" vertical="top"/>
    </xf>
    <xf numFmtId="49" fontId="1" fillId="0" borderId="82" xfId="0" applyNumberFormat="1" applyFont="1" applyBorder="1" applyAlignment="1">
      <alignment horizontal="center" vertical="top"/>
    </xf>
    <xf numFmtId="0" fontId="2" fillId="0" borderId="0" xfId="0" applyFont="1" applyBorder="1" applyAlignment="1">
      <alignment wrapText="1"/>
    </xf>
    <xf numFmtId="0" fontId="0" fillId="0" borderId="0" xfId="0" applyAlignment="1">
      <alignment vertical="top" wrapText="1"/>
    </xf>
    <xf numFmtId="0" fontId="1" fillId="0" borderId="54" xfId="0" applyFont="1" applyBorder="1" applyAlignment="1">
      <alignment horizontal="center"/>
    </xf>
    <xf numFmtId="0" fontId="1" fillId="0" borderId="122" xfId="0" applyFont="1" applyBorder="1" applyAlignment="1">
      <alignment horizontal="center"/>
    </xf>
    <xf numFmtId="49" fontId="1" fillId="0" borderId="81" xfId="0" applyNumberFormat="1" applyFont="1" applyBorder="1" applyAlignment="1">
      <alignment horizontal="center" vertical="top"/>
    </xf>
    <xf numFmtId="0" fontId="1" fillId="0" borderId="38" xfId="0" applyFont="1" applyBorder="1" applyAlignment="1">
      <alignment horizontal="center"/>
    </xf>
    <xf numFmtId="0" fontId="1" fillId="0" borderId="125" xfId="0" applyFont="1" applyBorder="1" applyAlignment="1">
      <alignment horizontal="center"/>
    </xf>
    <xf numFmtId="0" fontId="1" fillId="0" borderId="164" xfId="0" applyFont="1" applyBorder="1" applyAlignment="1">
      <alignment horizontal="center"/>
    </xf>
    <xf numFmtId="0" fontId="1" fillId="0" borderId="61" xfId="0" applyFont="1" applyBorder="1" applyAlignment="1">
      <alignment horizontal="center" vertical="top"/>
    </xf>
    <xf numFmtId="0" fontId="1" fillId="0" borderId="115" xfId="0" applyFont="1" applyBorder="1" applyAlignment="1">
      <alignment horizontal="center" vertical="top"/>
    </xf>
    <xf numFmtId="0" fontId="0" fillId="0" borderId="0" xfId="0" applyFill="1" applyAlignment="1">
      <alignment horizontal="left" wrapText="1"/>
    </xf>
    <xf numFmtId="0" fontId="0" fillId="0" borderId="167" xfId="0" applyNumberFormat="1" applyBorder="1" applyAlignment="1">
      <alignment horizontal="center"/>
    </xf>
    <xf numFmtId="0" fontId="0" fillId="0" borderId="168" xfId="0" applyNumberFormat="1" applyBorder="1" applyAlignment="1">
      <alignment horizontal="center"/>
    </xf>
    <xf numFmtId="0" fontId="0" fillId="0" borderId="169" xfId="0" applyNumberFormat="1" applyBorder="1" applyAlignment="1">
      <alignment horizontal="center"/>
    </xf>
    <xf numFmtId="0" fontId="0" fillId="0" borderId="166" xfId="0" applyNumberFormat="1" applyBorder="1" applyAlignment="1">
      <alignment horizontal="center"/>
    </xf>
    <xf numFmtId="0" fontId="0" fillId="0" borderId="45" xfId="0" applyNumberFormat="1" applyBorder="1" applyAlignment="1">
      <alignment horizontal="center"/>
    </xf>
    <xf numFmtId="0" fontId="0" fillId="0" borderId="126" xfId="0" applyNumberFormat="1" applyBorder="1" applyAlignment="1">
      <alignment horizontal="center"/>
    </xf>
    <xf numFmtId="0" fontId="1" fillId="0" borderId="140" xfId="0" applyFont="1" applyBorder="1" applyAlignment="1">
      <alignment horizontal="left"/>
    </xf>
    <xf numFmtId="0" fontId="1" fillId="0" borderId="48" xfId="0" applyFont="1" applyBorder="1" applyAlignment="1">
      <alignment horizontal="left"/>
    </xf>
    <xf numFmtId="0" fontId="1" fillId="0" borderId="146" xfId="0" applyFont="1" applyBorder="1" applyAlignment="1">
      <alignment horizontal="left"/>
    </xf>
    <xf numFmtId="0" fontId="0" fillId="0" borderId="111" xfId="0" applyNumberFormat="1" applyBorder="1" applyAlignment="1">
      <alignment horizontal="center"/>
    </xf>
    <xf numFmtId="0" fontId="0" fillId="0" borderId="112" xfId="0" applyNumberFormat="1" applyBorder="1" applyAlignment="1">
      <alignment horizontal="center"/>
    </xf>
    <xf numFmtId="0" fontId="0" fillId="0" borderId="200" xfId="0" applyNumberFormat="1" applyBorder="1" applyAlignment="1">
      <alignment horizontal="center"/>
    </xf>
    <xf numFmtId="165" fontId="1" fillId="0" borderId="140" xfId="0" applyNumberFormat="1" applyFont="1" applyBorder="1" applyAlignment="1">
      <alignment horizontal="right"/>
    </xf>
    <xf numFmtId="165" fontId="1" fillId="0" borderId="141" xfId="0" applyNumberFormat="1" applyFont="1" applyBorder="1" applyAlignment="1">
      <alignment horizontal="right"/>
    </xf>
    <xf numFmtId="165" fontId="1" fillId="0" borderId="142" xfId="0" applyNumberFormat="1" applyFont="1" applyBorder="1" applyAlignment="1">
      <alignment horizontal="right"/>
    </xf>
    <xf numFmtId="165" fontId="1" fillId="0" borderId="65" xfId="0" applyNumberFormat="1" applyFont="1" applyBorder="1" applyAlignment="1">
      <alignment horizontal="right"/>
    </xf>
  </cellXfs>
  <cellStyles count="86">
    <cellStyle name="20% - Accent1" xfId="63" builtinId="30" customBuiltin="1"/>
    <cellStyle name="20% - Accent1 2" xfId="1"/>
    <cellStyle name="20% - Accent2" xfId="67" builtinId="34" customBuiltin="1"/>
    <cellStyle name="20% - Accent2 2" xfId="2"/>
    <cellStyle name="20% - Accent3" xfId="71" builtinId="38" customBuiltin="1"/>
    <cellStyle name="20% - Accent3 2" xfId="3"/>
    <cellStyle name="20% - Accent4" xfId="75" builtinId="42" customBuiltin="1"/>
    <cellStyle name="20% - Accent4 2" xfId="4"/>
    <cellStyle name="20% - Accent5" xfId="79" builtinId="46" customBuiltin="1"/>
    <cellStyle name="20% - Accent5 2" xfId="5"/>
    <cellStyle name="20% - Accent6" xfId="83" builtinId="50" customBuiltin="1"/>
    <cellStyle name="20% - Accent6 2" xfId="6"/>
    <cellStyle name="40% - Accent1" xfId="64" builtinId="31" customBuiltin="1"/>
    <cellStyle name="40% - Accent1 2" xfId="7"/>
    <cellStyle name="40% - Accent2" xfId="68" builtinId="35" customBuiltin="1"/>
    <cellStyle name="40% - Accent2 2" xfId="8"/>
    <cellStyle name="40% - Accent3" xfId="72" builtinId="39" customBuiltin="1"/>
    <cellStyle name="40% - Accent3 2" xfId="9"/>
    <cellStyle name="40% - Accent4" xfId="76" builtinId="43" customBuiltin="1"/>
    <cellStyle name="40% - Accent4 2" xfId="10"/>
    <cellStyle name="40% - Accent5" xfId="80" builtinId="47" customBuiltin="1"/>
    <cellStyle name="40% - Accent5 2" xfId="11"/>
    <cellStyle name="40% - Accent6" xfId="84" builtinId="51" customBuiltin="1"/>
    <cellStyle name="40% - Accent6 2" xfId="12"/>
    <cellStyle name="60% - Accent1" xfId="65" builtinId="32" customBuiltin="1"/>
    <cellStyle name="60% - Accent1 2" xfId="13"/>
    <cellStyle name="60% - Accent2" xfId="69" builtinId="36" customBuiltin="1"/>
    <cellStyle name="60% - Accent2 2" xfId="14"/>
    <cellStyle name="60% - Accent3" xfId="73" builtinId="40" customBuiltin="1"/>
    <cellStyle name="60% - Accent3 2" xfId="15"/>
    <cellStyle name="60% - Accent4" xfId="77" builtinId="44" customBuiltin="1"/>
    <cellStyle name="60% - Accent4 2" xfId="16"/>
    <cellStyle name="60% - Accent5" xfId="81" builtinId="48" customBuiltin="1"/>
    <cellStyle name="60% - Accent5 2" xfId="17"/>
    <cellStyle name="60% - Accent6" xfId="85" builtinId="52" customBuiltin="1"/>
    <cellStyle name="60% - Accent6 2" xfId="18"/>
    <cellStyle name="Accent1" xfId="62" builtinId="29" customBuiltin="1"/>
    <cellStyle name="Accent1 2" xfId="19"/>
    <cellStyle name="Accent2" xfId="66" builtinId="33" customBuiltin="1"/>
    <cellStyle name="Accent2 2" xfId="20"/>
    <cellStyle name="Accent3" xfId="70" builtinId="37" customBuiltin="1"/>
    <cellStyle name="Accent3 2" xfId="21"/>
    <cellStyle name="Accent4" xfId="74" builtinId="41" customBuiltin="1"/>
    <cellStyle name="Accent4 2" xfId="22"/>
    <cellStyle name="Accent5" xfId="78" builtinId="45" customBuiltin="1"/>
    <cellStyle name="Accent5 2" xfId="23"/>
    <cellStyle name="Accent6" xfId="82" builtinId="49" customBuiltin="1"/>
    <cellStyle name="Accent6 2" xfId="24"/>
    <cellStyle name="Bad" xfId="51" builtinId="27" customBuiltin="1"/>
    <cellStyle name="Bad 2" xfId="25"/>
    <cellStyle name="Calculation" xfId="55" builtinId="22" customBuiltin="1"/>
    <cellStyle name="Calculation 2" xfId="26"/>
    <cellStyle name="Check Cell" xfId="57" builtinId="23" customBuiltin="1"/>
    <cellStyle name="Check Cell 2" xfId="27"/>
    <cellStyle name="Comma 2" xfId="28"/>
    <cellStyle name="Explanatory Text" xfId="60" builtinId="53" customBuiltin="1"/>
    <cellStyle name="Explanatory Text 2" xfId="29"/>
    <cellStyle name="Good" xfId="50" builtinId="26" customBuiltin="1"/>
    <cellStyle name="Good 2" xfId="30"/>
    <cellStyle name="Heading 1" xfId="46" builtinId="16" customBuiltin="1"/>
    <cellStyle name="Heading 1 2" xfId="31"/>
    <cellStyle name="Heading 2" xfId="47" builtinId="17" customBuiltin="1"/>
    <cellStyle name="Heading 2 2" xfId="32"/>
    <cellStyle name="Heading 3" xfId="48" builtinId="18" customBuiltin="1"/>
    <cellStyle name="Heading 3 2" xfId="33"/>
    <cellStyle name="Heading 4" xfId="49" builtinId="19" customBuiltin="1"/>
    <cellStyle name="Heading 4 2" xfId="34"/>
    <cellStyle name="Input" xfId="53" builtinId="20" customBuiltin="1"/>
    <cellStyle name="Input 2" xfId="35"/>
    <cellStyle name="Linked Cell" xfId="56" builtinId="24" customBuiltin="1"/>
    <cellStyle name="Linked Cell 2" xfId="36"/>
    <cellStyle name="Neutral" xfId="52" builtinId="28" customBuiltin="1"/>
    <cellStyle name="Neutral 2" xfId="37"/>
    <cellStyle name="Normal" xfId="0" builtinId="0"/>
    <cellStyle name="Normal 2" xfId="38"/>
    <cellStyle name="Note" xfId="59" builtinId="10" customBuiltin="1"/>
    <cellStyle name="Note 2" xfId="39"/>
    <cellStyle name="Output" xfId="54" builtinId="21" customBuiltin="1"/>
    <cellStyle name="Output 2" xfId="40"/>
    <cellStyle name="Percent 2" xfId="41"/>
    <cellStyle name="Title" xfId="45" builtinId="15" customBuiltin="1"/>
    <cellStyle name="Title 2" xfId="42"/>
    <cellStyle name="Total" xfId="61" builtinId="25" customBuiltin="1"/>
    <cellStyle name="Total 2" xfId="43"/>
    <cellStyle name="Warning Text" xfId="58" builtinId="11" customBuiltin="1"/>
    <cellStyle name="Warning Text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6"/>
  <sheetViews>
    <sheetView tabSelected="1" topLeftCell="B1" zoomScaleNormal="100" workbookViewId="0">
      <selection activeCell="B1" sqref="B1"/>
    </sheetView>
  </sheetViews>
  <sheetFormatPr defaultRowHeight="12.75" x14ac:dyDescent="0.2"/>
  <cols>
    <col min="1" max="1" width="0" style="280" hidden="1" customWidth="1"/>
    <col min="2" max="2" width="1.7109375" customWidth="1"/>
    <col min="3" max="3" width="53.42578125" hidden="1" customWidth="1"/>
    <col min="4" max="5" width="1.7109375" customWidth="1"/>
    <col min="6" max="6" width="49.85546875" customWidth="1"/>
    <col min="7" max="12" width="11.28515625" customWidth="1"/>
    <col min="13" max="13" width="2.7109375" customWidth="1"/>
    <col min="14" max="19" width="11.28515625" customWidth="1"/>
    <col min="20" max="20" width="2.7109375" customWidth="1"/>
    <col min="21" max="21" width="11.28515625" style="1" customWidth="1"/>
  </cols>
  <sheetData>
    <row r="1" spans="1:21" s="3" customFormat="1" ht="15" x14ac:dyDescent="0.25">
      <c r="B1" s="131" t="s">
        <v>396</v>
      </c>
      <c r="C1" s="120"/>
      <c r="U1" s="4"/>
    </row>
    <row r="2" spans="1:21" ht="13.5" thickBot="1" x14ac:dyDescent="0.25"/>
    <row r="3" spans="1:21" x14ac:dyDescent="0.2">
      <c r="B3" s="398" t="s">
        <v>197</v>
      </c>
      <c r="C3" s="399"/>
      <c r="D3" s="399"/>
      <c r="E3" s="399"/>
      <c r="F3" s="400"/>
      <c r="G3" s="410" t="s">
        <v>202</v>
      </c>
      <c r="H3" s="411"/>
      <c r="I3" s="411"/>
      <c r="J3" s="411"/>
      <c r="K3" s="411"/>
      <c r="L3" s="412"/>
      <c r="M3" s="94"/>
      <c r="N3" s="413" t="s">
        <v>203</v>
      </c>
      <c r="O3" s="414"/>
      <c r="P3" s="414"/>
      <c r="Q3" s="414"/>
      <c r="R3" s="414"/>
      <c r="S3" s="415"/>
      <c r="T3" s="94"/>
      <c r="U3" s="407" t="s">
        <v>93</v>
      </c>
    </row>
    <row r="4" spans="1:21" x14ac:dyDescent="0.2">
      <c r="B4" s="401"/>
      <c r="C4" s="402"/>
      <c r="D4" s="402"/>
      <c r="E4" s="402"/>
      <c r="F4" s="403"/>
      <c r="G4" s="416" t="s">
        <v>91</v>
      </c>
      <c r="H4" s="417"/>
      <c r="I4" s="418"/>
      <c r="J4" s="419" t="s">
        <v>92</v>
      </c>
      <c r="K4" s="417"/>
      <c r="L4" s="420"/>
      <c r="M4" s="95"/>
      <c r="N4" s="416" t="s">
        <v>91</v>
      </c>
      <c r="O4" s="417"/>
      <c r="P4" s="418"/>
      <c r="Q4" s="419" t="s">
        <v>92</v>
      </c>
      <c r="R4" s="417"/>
      <c r="S4" s="420"/>
      <c r="T4" s="95"/>
      <c r="U4" s="408"/>
    </row>
    <row r="5" spans="1:21" x14ac:dyDescent="0.2">
      <c r="B5" s="404"/>
      <c r="C5" s="405"/>
      <c r="D5" s="405"/>
      <c r="E5" s="405"/>
      <c r="F5" s="406"/>
      <c r="G5" s="68" t="s">
        <v>0</v>
      </c>
      <c r="H5" s="30" t="s">
        <v>1</v>
      </c>
      <c r="I5" s="31" t="s">
        <v>2</v>
      </c>
      <c r="J5" s="29" t="s">
        <v>0</v>
      </c>
      <c r="K5" s="30" t="s">
        <v>1</v>
      </c>
      <c r="L5" s="69" t="s">
        <v>2</v>
      </c>
      <c r="M5" s="96"/>
      <c r="N5" s="68" t="s">
        <v>0</v>
      </c>
      <c r="O5" s="30" t="s">
        <v>1</v>
      </c>
      <c r="P5" s="31" t="s">
        <v>2</v>
      </c>
      <c r="Q5" s="29" t="s">
        <v>0</v>
      </c>
      <c r="R5" s="30" t="s">
        <v>1</v>
      </c>
      <c r="S5" s="69" t="s">
        <v>2</v>
      </c>
      <c r="T5" s="97"/>
      <c r="U5" s="409"/>
    </row>
    <row r="6" spans="1:21" s="248" customFormat="1" hidden="1" x14ac:dyDescent="0.2">
      <c r="B6" s="323"/>
      <c r="C6" s="324"/>
      <c r="D6" s="324"/>
      <c r="E6" s="324"/>
      <c r="F6" s="324"/>
      <c r="G6" s="325">
        <v>2</v>
      </c>
      <c r="H6" s="326">
        <v>3</v>
      </c>
      <c r="I6" s="327">
        <v>4</v>
      </c>
      <c r="J6" s="328">
        <v>5</v>
      </c>
      <c r="K6" s="326">
        <v>6</v>
      </c>
      <c r="L6" s="329">
        <v>7</v>
      </c>
      <c r="M6" s="330"/>
      <c r="N6" s="325">
        <v>8</v>
      </c>
      <c r="O6" s="326">
        <v>9</v>
      </c>
      <c r="P6" s="327">
        <v>10</v>
      </c>
      <c r="Q6" s="328">
        <v>11</v>
      </c>
      <c r="R6" s="326">
        <v>12</v>
      </c>
      <c r="S6" s="329">
        <v>13</v>
      </c>
      <c r="T6" s="331"/>
      <c r="U6" s="332"/>
    </row>
    <row r="7" spans="1:21" x14ac:dyDescent="0.2">
      <c r="B7" s="103" t="s">
        <v>94</v>
      </c>
      <c r="C7" s="104"/>
      <c r="D7" s="111"/>
      <c r="E7" s="111"/>
      <c r="F7" s="111"/>
      <c r="G7" s="105"/>
      <c r="H7" s="106"/>
      <c r="I7" s="107"/>
      <c r="J7" s="108"/>
      <c r="K7" s="106"/>
      <c r="L7" s="109"/>
      <c r="M7" s="93"/>
      <c r="N7" s="105"/>
      <c r="O7" s="106"/>
      <c r="P7" s="107"/>
      <c r="Q7" s="108"/>
      <c r="R7" s="106"/>
      <c r="S7" s="109"/>
      <c r="T7" s="98"/>
      <c r="U7" s="110"/>
    </row>
    <row r="8" spans="1:21" x14ac:dyDescent="0.2">
      <c r="A8" s="280" t="s">
        <v>284</v>
      </c>
      <c r="B8" s="55"/>
      <c r="C8" s="59" t="s">
        <v>3</v>
      </c>
      <c r="D8" s="42" t="s">
        <v>112</v>
      </c>
      <c r="E8" s="42"/>
      <c r="F8" s="42"/>
      <c r="G8" s="76">
        <v>0</v>
      </c>
      <c r="H8" s="39">
        <v>0</v>
      </c>
      <c r="I8" s="40">
        <v>7.5490000000000004</v>
      </c>
      <c r="J8" s="38">
        <v>0</v>
      </c>
      <c r="K8" s="39">
        <v>0</v>
      </c>
      <c r="L8" s="77">
        <v>0</v>
      </c>
      <c r="M8" s="87"/>
      <c r="N8" s="76">
        <v>0</v>
      </c>
      <c r="O8" s="39">
        <v>0</v>
      </c>
      <c r="P8" s="40">
        <v>2.9000000000000004</v>
      </c>
      <c r="Q8" s="38">
        <v>0</v>
      </c>
      <c r="R8" s="39">
        <v>0</v>
      </c>
      <c r="S8" s="77">
        <v>0</v>
      </c>
      <c r="T8" s="117"/>
      <c r="U8" s="88">
        <f>SUM(G8:L8,N8:S8)</f>
        <v>10.449000000000002</v>
      </c>
    </row>
    <row r="9" spans="1:21" x14ac:dyDescent="0.2">
      <c r="A9" s="280" t="s">
        <v>285</v>
      </c>
      <c r="B9" s="55"/>
      <c r="C9" s="59" t="s">
        <v>4</v>
      </c>
      <c r="D9" s="36"/>
      <c r="E9" s="36" t="s">
        <v>113</v>
      </c>
      <c r="F9" s="36"/>
      <c r="G9" s="70">
        <v>125.00000000000136</v>
      </c>
      <c r="H9" s="5">
        <v>36.002000000000002</v>
      </c>
      <c r="I9" s="17">
        <v>56.174000000000071</v>
      </c>
      <c r="J9" s="23">
        <v>0</v>
      </c>
      <c r="K9" s="5">
        <v>8.6840000000000082</v>
      </c>
      <c r="L9" s="71">
        <v>0</v>
      </c>
      <c r="M9" s="35"/>
      <c r="N9" s="70">
        <v>0</v>
      </c>
      <c r="O9" s="5">
        <v>0</v>
      </c>
      <c r="P9" s="17">
        <v>6.8179999999999961</v>
      </c>
      <c r="Q9" s="23">
        <v>0</v>
      </c>
      <c r="R9" s="5">
        <v>0</v>
      </c>
      <c r="S9" s="71">
        <v>0</v>
      </c>
      <c r="T9" s="117"/>
      <c r="U9" s="84">
        <f t="shared" ref="U9:U28" si="0">SUM(G9:L9,N9:S9)</f>
        <v>232.67800000000142</v>
      </c>
    </row>
    <row r="10" spans="1:21" x14ac:dyDescent="0.2">
      <c r="A10" s="280" t="s">
        <v>286</v>
      </c>
      <c r="B10" s="55"/>
      <c r="C10" s="62" t="s">
        <v>5</v>
      </c>
      <c r="D10" s="42"/>
      <c r="E10" s="42" t="s">
        <v>114</v>
      </c>
      <c r="F10" s="42"/>
      <c r="G10" s="70">
        <v>79.000000000000554</v>
      </c>
      <c r="H10" s="5">
        <v>1.9999999999999998</v>
      </c>
      <c r="I10" s="17">
        <v>41.222999999999949</v>
      </c>
      <c r="J10" s="23">
        <v>0</v>
      </c>
      <c r="K10" s="5">
        <v>0</v>
      </c>
      <c r="L10" s="71">
        <v>0</v>
      </c>
      <c r="M10" s="87"/>
      <c r="N10" s="70">
        <v>0</v>
      </c>
      <c r="O10" s="5">
        <v>0</v>
      </c>
      <c r="P10" s="17">
        <v>0</v>
      </c>
      <c r="Q10" s="23">
        <v>0</v>
      </c>
      <c r="R10" s="5">
        <v>0</v>
      </c>
      <c r="S10" s="71">
        <v>0</v>
      </c>
      <c r="T10" s="117"/>
      <c r="U10" s="84">
        <f t="shared" si="0"/>
        <v>122.2230000000005</v>
      </c>
    </row>
    <row r="11" spans="1:21" x14ac:dyDescent="0.2">
      <c r="A11" s="280" t="s">
        <v>287</v>
      </c>
      <c r="B11" s="55"/>
      <c r="C11" s="59" t="s">
        <v>6</v>
      </c>
      <c r="D11" s="36" t="s">
        <v>115</v>
      </c>
      <c r="E11" s="36"/>
      <c r="F11" s="36"/>
      <c r="G11" s="70">
        <v>78.123571428571495</v>
      </c>
      <c r="H11" s="5">
        <v>0</v>
      </c>
      <c r="I11" s="17">
        <v>64.346999999999966</v>
      </c>
      <c r="J11" s="23">
        <v>0</v>
      </c>
      <c r="K11" s="5">
        <v>0</v>
      </c>
      <c r="L11" s="71">
        <v>0</v>
      </c>
      <c r="M11" s="87"/>
      <c r="N11" s="70">
        <v>0</v>
      </c>
      <c r="O11" s="5">
        <v>0</v>
      </c>
      <c r="P11" s="17">
        <v>0</v>
      </c>
      <c r="Q11" s="23">
        <v>0</v>
      </c>
      <c r="R11" s="5">
        <v>0</v>
      </c>
      <c r="S11" s="71">
        <v>0</v>
      </c>
      <c r="T11" s="117"/>
      <c r="U11" s="84">
        <f t="shared" si="0"/>
        <v>142.47057142857147</v>
      </c>
    </row>
    <row r="12" spans="1:21" x14ac:dyDescent="0.2">
      <c r="A12" s="280" t="s">
        <v>288</v>
      </c>
      <c r="B12" s="55"/>
      <c r="C12" s="59" t="s">
        <v>7</v>
      </c>
      <c r="D12" s="36"/>
      <c r="E12" s="36" t="s">
        <v>116</v>
      </c>
      <c r="F12" s="36"/>
      <c r="G12" s="70">
        <v>35.000000000000263</v>
      </c>
      <c r="H12" s="5">
        <v>0</v>
      </c>
      <c r="I12" s="17">
        <v>0</v>
      </c>
      <c r="J12" s="23">
        <v>0</v>
      </c>
      <c r="K12" s="5">
        <v>0</v>
      </c>
      <c r="L12" s="71">
        <v>0</v>
      </c>
      <c r="M12" s="87"/>
      <c r="N12" s="70">
        <v>0</v>
      </c>
      <c r="O12" s="5">
        <v>0</v>
      </c>
      <c r="P12" s="17">
        <v>0</v>
      </c>
      <c r="Q12" s="23">
        <v>0</v>
      </c>
      <c r="R12" s="5">
        <v>0</v>
      </c>
      <c r="S12" s="71">
        <v>0</v>
      </c>
      <c r="T12" s="117"/>
      <c r="U12" s="84">
        <f t="shared" si="0"/>
        <v>35.000000000000263</v>
      </c>
    </row>
    <row r="13" spans="1:21" x14ac:dyDescent="0.2">
      <c r="A13" s="280" t="s">
        <v>289</v>
      </c>
      <c r="B13" s="56"/>
      <c r="C13" s="62" t="s">
        <v>8</v>
      </c>
      <c r="D13" s="42"/>
      <c r="E13" s="42" t="s">
        <v>117</v>
      </c>
      <c r="F13" s="42"/>
      <c r="G13" s="70">
        <v>29.767857142857146</v>
      </c>
      <c r="H13" s="5">
        <v>0</v>
      </c>
      <c r="I13" s="17">
        <v>0</v>
      </c>
      <c r="J13" s="23">
        <v>0</v>
      </c>
      <c r="K13" s="5">
        <v>0</v>
      </c>
      <c r="L13" s="71">
        <v>0</v>
      </c>
      <c r="M13" s="87"/>
      <c r="N13" s="70">
        <v>0</v>
      </c>
      <c r="O13" s="5">
        <v>0</v>
      </c>
      <c r="P13" s="17">
        <v>0</v>
      </c>
      <c r="Q13" s="23">
        <v>0</v>
      </c>
      <c r="R13" s="5">
        <v>0</v>
      </c>
      <c r="S13" s="71">
        <v>0</v>
      </c>
      <c r="T13" s="117"/>
      <c r="U13" s="84">
        <f t="shared" si="0"/>
        <v>29.767857142857146</v>
      </c>
    </row>
    <row r="14" spans="1:21" x14ac:dyDescent="0.2">
      <c r="A14" s="280" t="s">
        <v>290</v>
      </c>
      <c r="B14" s="55"/>
      <c r="C14" s="59" t="s">
        <v>9</v>
      </c>
      <c r="D14" s="36" t="s">
        <v>118</v>
      </c>
      <c r="E14" s="36"/>
      <c r="F14" s="36"/>
      <c r="G14" s="70">
        <v>287.20677048323029</v>
      </c>
      <c r="H14" s="5">
        <v>0</v>
      </c>
      <c r="I14" s="17">
        <v>68.997000000000085</v>
      </c>
      <c r="J14" s="23">
        <v>0</v>
      </c>
      <c r="K14" s="5">
        <v>0</v>
      </c>
      <c r="L14" s="71">
        <v>0</v>
      </c>
      <c r="M14" s="87"/>
      <c r="N14" s="70">
        <v>0</v>
      </c>
      <c r="O14" s="5">
        <v>0</v>
      </c>
      <c r="P14" s="17">
        <v>0</v>
      </c>
      <c r="Q14" s="23">
        <v>0</v>
      </c>
      <c r="R14" s="5">
        <v>0</v>
      </c>
      <c r="S14" s="71">
        <v>0</v>
      </c>
      <c r="T14" s="117"/>
      <c r="U14" s="84">
        <f t="shared" si="0"/>
        <v>356.20377048323036</v>
      </c>
    </row>
    <row r="15" spans="1:21" x14ac:dyDescent="0.2">
      <c r="A15" s="280" t="s">
        <v>291</v>
      </c>
      <c r="B15" s="55"/>
      <c r="C15" s="62" t="s">
        <v>10</v>
      </c>
      <c r="D15" s="42" t="s">
        <v>119</v>
      </c>
      <c r="E15" s="42"/>
      <c r="F15" s="42"/>
      <c r="G15" s="70">
        <v>166.74285714285548</v>
      </c>
      <c r="H15" s="5">
        <v>4.4670000000000005</v>
      </c>
      <c r="I15" s="17">
        <v>79.242999999999995</v>
      </c>
      <c r="J15" s="23">
        <v>0</v>
      </c>
      <c r="K15" s="5">
        <v>2.5</v>
      </c>
      <c r="L15" s="71">
        <v>0</v>
      </c>
      <c r="M15" s="87"/>
      <c r="N15" s="70">
        <v>0</v>
      </c>
      <c r="O15" s="5">
        <v>0</v>
      </c>
      <c r="P15" s="17">
        <v>0.36699999999999999</v>
      </c>
      <c r="Q15" s="23">
        <v>0</v>
      </c>
      <c r="R15" s="5">
        <v>0</v>
      </c>
      <c r="S15" s="71">
        <v>0</v>
      </c>
      <c r="T15" s="117"/>
      <c r="U15" s="84">
        <f t="shared" si="0"/>
        <v>253.31985714285548</v>
      </c>
    </row>
    <row r="16" spans="1:21" x14ac:dyDescent="0.2">
      <c r="A16" s="280" t="s">
        <v>292</v>
      </c>
      <c r="B16" s="55"/>
      <c r="C16" s="59" t="s">
        <v>11</v>
      </c>
      <c r="D16" s="36" t="s">
        <v>120</v>
      </c>
      <c r="E16" s="36"/>
      <c r="F16" s="36"/>
      <c r="G16" s="70">
        <v>598.32766666667624</v>
      </c>
      <c r="H16" s="5">
        <v>10.940000000000015</v>
      </c>
      <c r="I16" s="17">
        <v>119.79599999999999</v>
      </c>
      <c r="J16" s="23">
        <v>0</v>
      </c>
      <c r="K16" s="5">
        <v>0</v>
      </c>
      <c r="L16" s="71">
        <v>0</v>
      </c>
      <c r="M16" s="87"/>
      <c r="N16" s="70">
        <v>0</v>
      </c>
      <c r="O16" s="5">
        <v>5.9959999999999987</v>
      </c>
      <c r="P16" s="17">
        <v>0</v>
      </c>
      <c r="Q16" s="23">
        <v>0</v>
      </c>
      <c r="R16" s="5">
        <v>0</v>
      </c>
      <c r="S16" s="71">
        <v>0</v>
      </c>
      <c r="T16" s="117"/>
      <c r="U16" s="84">
        <f t="shared" si="0"/>
        <v>735.05966666667621</v>
      </c>
    </row>
    <row r="17" spans="1:21" x14ac:dyDescent="0.2">
      <c r="A17" s="280" t="s">
        <v>293</v>
      </c>
      <c r="B17" s="55"/>
      <c r="C17" s="62" t="s">
        <v>12</v>
      </c>
      <c r="D17" s="42"/>
      <c r="E17" s="42" t="s">
        <v>121</v>
      </c>
      <c r="F17" s="42"/>
      <c r="G17" s="70">
        <v>67.900333333333123</v>
      </c>
      <c r="H17" s="5">
        <v>0</v>
      </c>
      <c r="I17" s="17">
        <v>33.096999999999994</v>
      </c>
      <c r="J17" s="23">
        <v>0</v>
      </c>
      <c r="K17" s="5">
        <v>0</v>
      </c>
      <c r="L17" s="71">
        <v>0</v>
      </c>
      <c r="M17" s="87"/>
      <c r="N17" s="70">
        <v>0</v>
      </c>
      <c r="O17" s="5">
        <v>0</v>
      </c>
      <c r="P17" s="17">
        <v>0</v>
      </c>
      <c r="Q17" s="23">
        <v>0</v>
      </c>
      <c r="R17" s="5">
        <v>0</v>
      </c>
      <c r="S17" s="71">
        <v>0</v>
      </c>
      <c r="T17" s="117"/>
      <c r="U17" s="84">
        <f t="shared" si="0"/>
        <v>100.99733333333312</v>
      </c>
    </row>
    <row r="18" spans="1:21" x14ac:dyDescent="0.2">
      <c r="A18" s="280" t="s">
        <v>294</v>
      </c>
      <c r="B18" s="55"/>
      <c r="C18" s="59" t="s">
        <v>13</v>
      </c>
      <c r="D18" s="36" t="s">
        <v>122</v>
      </c>
      <c r="E18" s="36"/>
      <c r="F18" s="36"/>
      <c r="G18" s="70">
        <v>18.560000000000002</v>
      </c>
      <c r="H18" s="5">
        <v>1.5550000000000002</v>
      </c>
      <c r="I18" s="17">
        <v>0.88900000000000012</v>
      </c>
      <c r="J18" s="23">
        <v>0</v>
      </c>
      <c r="K18" s="5">
        <v>0</v>
      </c>
      <c r="L18" s="71">
        <v>0</v>
      </c>
      <c r="M18" s="87"/>
      <c r="N18" s="70">
        <v>0</v>
      </c>
      <c r="O18" s="5">
        <v>0</v>
      </c>
      <c r="P18" s="17">
        <v>0</v>
      </c>
      <c r="Q18" s="23">
        <v>0</v>
      </c>
      <c r="R18" s="5">
        <v>0</v>
      </c>
      <c r="S18" s="71">
        <v>0</v>
      </c>
      <c r="T18" s="99"/>
      <c r="U18" s="84">
        <f t="shared" si="0"/>
        <v>21.004000000000001</v>
      </c>
    </row>
    <row r="19" spans="1:21" x14ac:dyDescent="0.2">
      <c r="A19" s="280" t="s">
        <v>295</v>
      </c>
      <c r="B19" s="55"/>
      <c r="C19" s="59" t="s">
        <v>14</v>
      </c>
      <c r="D19" s="36"/>
      <c r="E19" s="36" t="s">
        <v>123</v>
      </c>
      <c r="F19" s="36"/>
      <c r="G19" s="70">
        <v>220.0002038860267</v>
      </c>
      <c r="H19" s="5">
        <v>0</v>
      </c>
      <c r="I19" s="17">
        <v>36.402500000000018</v>
      </c>
      <c r="J19" s="23">
        <v>0</v>
      </c>
      <c r="K19" s="5">
        <v>0</v>
      </c>
      <c r="L19" s="71">
        <v>0</v>
      </c>
      <c r="M19" s="87"/>
      <c r="N19" s="70">
        <v>0</v>
      </c>
      <c r="O19" s="5">
        <v>0</v>
      </c>
      <c r="P19" s="17">
        <v>0</v>
      </c>
      <c r="Q19" s="23">
        <v>0</v>
      </c>
      <c r="R19" s="5">
        <v>0</v>
      </c>
      <c r="S19" s="71">
        <v>0</v>
      </c>
      <c r="T19" s="36"/>
      <c r="U19" s="84">
        <f t="shared" si="0"/>
        <v>256.4027038860267</v>
      </c>
    </row>
    <row r="20" spans="1:21" x14ac:dyDescent="0.2">
      <c r="A20" s="280" t="s">
        <v>296</v>
      </c>
      <c r="B20" s="55"/>
      <c r="C20" s="59" t="s">
        <v>15</v>
      </c>
      <c r="D20" s="36"/>
      <c r="E20" s="36" t="s">
        <v>124</v>
      </c>
      <c r="F20" s="36"/>
      <c r="G20" s="70">
        <v>110.55001018166601</v>
      </c>
      <c r="H20" s="5">
        <v>0</v>
      </c>
      <c r="I20" s="17">
        <v>18.322299999999981</v>
      </c>
      <c r="J20" s="23">
        <v>0</v>
      </c>
      <c r="K20" s="5">
        <v>0</v>
      </c>
      <c r="L20" s="71">
        <v>0</v>
      </c>
      <c r="M20" s="87"/>
      <c r="N20" s="70">
        <v>0</v>
      </c>
      <c r="O20" s="5">
        <v>0</v>
      </c>
      <c r="P20" s="17">
        <v>0</v>
      </c>
      <c r="Q20" s="23">
        <v>0</v>
      </c>
      <c r="R20" s="5">
        <v>0</v>
      </c>
      <c r="S20" s="71">
        <v>0</v>
      </c>
      <c r="T20" s="36"/>
      <c r="U20" s="84">
        <f t="shared" si="0"/>
        <v>128.87231018166599</v>
      </c>
    </row>
    <row r="21" spans="1:21" x14ac:dyDescent="0.2">
      <c r="A21" s="280" t="s">
        <v>297</v>
      </c>
      <c r="B21" s="55"/>
      <c r="C21" s="62" t="s">
        <v>16</v>
      </c>
      <c r="D21" s="42"/>
      <c r="E21" s="42" t="s">
        <v>125</v>
      </c>
      <c r="F21" s="42"/>
      <c r="G21" s="70">
        <v>59.569440559440416</v>
      </c>
      <c r="H21" s="5">
        <v>0</v>
      </c>
      <c r="I21" s="17">
        <v>20.474900000000009</v>
      </c>
      <c r="J21" s="23">
        <v>0</v>
      </c>
      <c r="K21" s="5">
        <v>0</v>
      </c>
      <c r="L21" s="71">
        <v>0</v>
      </c>
      <c r="M21" s="87"/>
      <c r="N21" s="70">
        <v>0</v>
      </c>
      <c r="O21" s="5">
        <v>0</v>
      </c>
      <c r="P21" s="17">
        <v>0</v>
      </c>
      <c r="Q21" s="23">
        <v>0</v>
      </c>
      <c r="R21" s="5">
        <v>0</v>
      </c>
      <c r="S21" s="71">
        <v>0</v>
      </c>
      <c r="T21" s="36"/>
      <c r="U21" s="84">
        <f t="shared" si="0"/>
        <v>80.044340559440428</v>
      </c>
    </row>
    <row r="22" spans="1:21" x14ac:dyDescent="0.2">
      <c r="A22" s="280" t="s">
        <v>298</v>
      </c>
      <c r="B22" s="55"/>
      <c r="C22" s="59" t="s">
        <v>18</v>
      </c>
      <c r="D22" s="36"/>
      <c r="E22" s="36" t="s">
        <v>18</v>
      </c>
      <c r="F22" s="36"/>
      <c r="G22" s="70">
        <v>1.4</v>
      </c>
      <c r="H22" s="5">
        <v>0</v>
      </c>
      <c r="I22" s="17">
        <v>0</v>
      </c>
      <c r="J22" s="23">
        <v>0</v>
      </c>
      <c r="K22" s="5">
        <v>0</v>
      </c>
      <c r="L22" s="71">
        <v>0</v>
      </c>
      <c r="M22" s="87"/>
      <c r="N22" s="70">
        <v>0</v>
      </c>
      <c r="O22" s="5">
        <v>0</v>
      </c>
      <c r="P22" s="17">
        <v>0</v>
      </c>
      <c r="Q22" s="23">
        <v>0</v>
      </c>
      <c r="R22" s="5">
        <v>0</v>
      </c>
      <c r="S22" s="71">
        <v>0</v>
      </c>
      <c r="T22" s="36"/>
      <c r="U22" s="84">
        <f t="shared" si="0"/>
        <v>1.4</v>
      </c>
    </row>
    <row r="23" spans="1:21" x14ac:dyDescent="0.2">
      <c r="A23" s="280" t="s">
        <v>299</v>
      </c>
      <c r="B23" s="55"/>
      <c r="C23" s="59" t="s">
        <v>19</v>
      </c>
      <c r="D23" s="36"/>
      <c r="E23" s="36" t="s">
        <v>127</v>
      </c>
      <c r="F23" s="36"/>
      <c r="G23" s="70">
        <v>76.339966795794609</v>
      </c>
      <c r="H23" s="5">
        <v>0</v>
      </c>
      <c r="I23" s="17">
        <v>9.7385499999999894</v>
      </c>
      <c r="J23" s="23">
        <v>0</v>
      </c>
      <c r="K23" s="5">
        <v>0</v>
      </c>
      <c r="L23" s="71">
        <v>0</v>
      </c>
      <c r="M23" s="87"/>
      <c r="N23" s="70">
        <v>0</v>
      </c>
      <c r="O23" s="5">
        <v>0</v>
      </c>
      <c r="P23" s="17">
        <v>0</v>
      </c>
      <c r="Q23" s="23">
        <v>0</v>
      </c>
      <c r="R23" s="5">
        <v>0</v>
      </c>
      <c r="S23" s="71">
        <v>0</v>
      </c>
      <c r="T23" s="36"/>
      <c r="U23" s="84">
        <f t="shared" si="0"/>
        <v>86.078516795794599</v>
      </c>
    </row>
    <row r="24" spans="1:21" x14ac:dyDescent="0.2">
      <c r="A24" s="280" t="s">
        <v>300</v>
      </c>
      <c r="B24" s="55"/>
      <c r="C24" s="62" t="s">
        <v>20</v>
      </c>
      <c r="D24" s="42"/>
      <c r="E24" s="42" t="s">
        <v>128</v>
      </c>
      <c r="F24" s="42"/>
      <c r="G24" s="70">
        <v>194.57718504300951</v>
      </c>
      <c r="H24" s="5">
        <v>0</v>
      </c>
      <c r="I24" s="17">
        <v>19.656749999999963</v>
      </c>
      <c r="J24" s="23">
        <v>0</v>
      </c>
      <c r="K24" s="5">
        <v>0</v>
      </c>
      <c r="L24" s="71">
        <v>0</v>
      </c>
      <c r="M24" s="87"/>
      <c r="N24" s="70">
        <v>0</v>
      </c>
      <c r="O24" s="5">
        <v>0</v>
      </c>
      <c r="P24" s="17">
        <v>0</v>
      </c>
      <c r="Q24" s="23">
        <v>0</v>
      </c>
      <c r="R24" s="5">
        <v>0</v>
      </c>
      <c r="S24" s="71">
        <v>0</v>
      </c>
      <c r="T24" s="36"/>
      <c r="U24" s="84">
        <f t="shared" si="0"/>
        <v>214.23393504300947</v>
      </c>
    </row>
    <row r="25" spans="1:21" x14ac:dyDescent="0.2">
      <c r="A25" s="280" t="s">
        <v>301</v>
      </c>
      <c r="B25" s="56"/>
      <c r="C25" s="59" t="s">
        <v>17</v>
      </c>
      <c r="D25" s="36"/>
      <c r="E25" s="36" t="s">
        <v>126</v>
      </c>
      <c r="F25" s="36"/>
      <c r="G25" s="70">
        <v>83.383133533133559</v>
      </c>
      <c r="H25" s="5">
        <v>0</v>
      </c>
      <c r="I25" s="17">
        <v>57.308000000000021</v>
      </c>
      <c r="J25" s="23">
        <v>0</v>
      </c>
      <c r="K25" s="5">
        <v>0</v>
      </c>
      <c r="L25" s="71">
        <v>0</v>
      </c>
      <c r="M25" s="87"/>
      <c r="N25" s="70">
        <v>0</v>
      </c>
      <c r="O25" s="5">
        <v>0</v>
      </c>
      <c r="P25" s="17">
        <v>0</v>
      </c>
      <c r="Q25" s="23">
        <v>0</v>
      </c>
      <c r="R25" s="5">
        <v>0</v>
      </c>
      <c r="S25" s="71">
        <v>0</v>
      </c>
      <c r="T25" s="36"/>
      <c r="U25" s="84">
        <f t="shared" si="0"/>
        <v>140.69113353313358</v>
      </c>
    </row>
    <row r="26" spans="1:21" x14ac:dyDescent="0.2">
      <c r="A26" s="280" t="s">
        <v>302</v>
      </c>
      <c r="B26" s="55"/>
      <c r="C26" s="59" t="s">
        <v>21</v>
      </c>
      <c r="D26" s="36" t="s">
        <v>129</v>
      </c>
      <c r="E26" s="36"/>
      <c r="F26" s="36"/>
      <c r="G26" s="70">
        <v>182.27700000000237</v>
      </c>
      <c r="H26" s="5">
        <v>8</v>
      </c>
      <c r="I26" s="17">
        <v>50.150000000000055</v>
      </c>
      <c r="J26" s="23">
        <v>0</v>
      </c>
      <c r="K26" s="5">
        <v>0</v>
      </c>
      <c r="L26" s="71">
        <v>0</v>
      </c>
      <c r="M26" s="87"/>
      <c r="N26" s="70">
        <v>0</v>
      </c>
      <c r="O26" s="5">
        <v>0</v>
      </c>
      <c r="P26" s="17">
        <v>0</v>
      </c>
      <c r="Q26" s="23">
        <v>0</v>
      </c>
      <c r="R26" s="5">
        <v>0</v>
      </c>
      <c r="S26" s="71">
        <v>0</v>
      </c>
      <c r="T26" s="36"/>
      <c r="U26" s="84">
        <f t="shared" si="0"/>
        <v>240.42700000000244</v>
      </c>
    </row>
    <row r="27" spans="1:21" x14ac:dyDescent="0.2">
      <c r="A27" s="280" t="s">
        <v>303</v>
      </c>
      <c r="B27" s="56"/>
      <c r="C27" s="102" t="s">
        <v>22</v>
      </c>
      <c r="D27" s="50" t="s">
        <v>130</v>
      </c>
      <c r="E27" s="50"/>
      <c r="F27" s="50"/>
      <c r="G27" s="72">
        <v>126.85460000000118</v>
      </c>
      <c r="H27" s="7">
        <v>0.2</v>
      </c>
      <c r="I27" s="19">
        <v>44.26500000000005</v>
      </c>
      <c r="J27" s="25">
        <v>0</v>
      </c>
      <c r="K27" s="7">
        <v>0</v>
      </c>
      <c r="L27" s="73">
        <v>0</v>
      </c>
      <c r="M27" s="87"/>
      <c r="N27" s="72">
        <v>0</v>
      </c>
      <c r="O27" s="7">
        <v>0</v>
      </c>
      <c r="P27" s="19">
        <v>0</v>
      </c>
      <c r="Q27" s="25">
        <v>0</v>
      </c>
      <c r="R27" s="7">
        <v>0</v>
      </c>
      <c r="S27" s="73">
        <v>0</v>
      </c>
      <c r="T27" s="37"/>
      <c r="U27" s="85">
        <f t="shared" si="0"/>
        <v>171.31960000000123</v>
      </c>
    </row>
    <row r="28" spans="1:21" s="2" customFormat="1" x14ac:dyDescent="0.2">
      <c r="B28" s="57" t="s">
        <v>102</v>
      </c>
      <c r="C28" s="61"/>
      <c r="D28" s="47"/>
      <c r="E28" s="47"/>
      <c r="F28" s="47"/>
      <c r="G28" s="74">
        <f>SUM(G8:G27)</f>
        <v>2540.5805961965998</v>
      </c>
      <c r="H28" s="44">
        <f t="shared" ref="H28:S28" si="1">SUM(H8:H27)</f>
        <v>63.164000000000023</v>
      </c>
      <c r="I28" s="45">
        <f t="shared" si="1"/>
        <v>727.63300000000027</v>
      </c>
      <c r="J28" s="43">
        <f t="shared" si="1"/>
        <v>0</v>
      </c>
      <c r="K28" s="44">
        <f t="shared" si="1"/>
        <v>11.184000000000008</v>
      </c>
      <c r="L28" s="75">
        <f t="shared" si="1"/>
        <v>0</v>
      </c>
      <c r="M28" s="86"/>
      <c r="N28" s="74">
        <f t="shared" si="1"/>
        <v>0</v>
      </c>
      <c r="O28" s="44">
        <f t="shared" si="1"/>
        <v>5.9959999999999987</v>
      </c>
      <c r="P28" s="45">
        <f t="shared" si="1"/>
        <v>10.084999999999997</v>
      </c>
      <c r="Q28" s="43">
        <f t="shared" si="1"/>
        <v>0</v>
      </c>
      <c r="R28" s="44">
        <f t="shared" si="1"/>
        <v>0</v>
      </c>
      <c r="S28" s="75">
        <f t="shared" si="1"/>
        <v>0</v>
      </c>
      <c r="T28" s="47"/>
      <c r="U28" s="86">
        <f t="shared" si="0"/>
        <v>3358.6425961966006</v>
      </c>
    </row>
    <row r="29" spans="1:21" x14ac:dyDescent="0.2">
      <c r="B29" s="56"/>
      <c r="C29" s="102"/>
      <c r="D29" s="50"/>
      <c r="E29" s="50"/>
      <c r="F29" s="50"/>
      <c r="G29" s="81"/>
      <c r="H29" s="8"/>
      <c r="I29" s="22"/>
      <c r="J29" s="28"/>
      <c r="K29" s="8"/>
      <c r="L29" s="82"/>
      <c r="M29" s="87"/>
      <c r="N29" s="81"/>
      <c r="O29" s="8"/>
      <c r="P29" s="22"/>
      <c r="Q29" s="28"/>
      <c r="R29" s="8"/>
      <c r="S29" s="82"/>
      <c r="T29" s="50"/>
      <c r="U29" s="87"/>
    </row>
    <row r="30" spans="1:21" x14ac:dyDescent="0.2">
      <c r="B30" s="52" t="s">
        <v>95</v>
      </c>
      <c r="C30" s="58"/>
      <c r="D30" s="42"/>
      <c r="E30" s="42"/>
      <c r="F30" s="42"/>
      <c r="G30" s="76"/>
      <c r="H30" s="39"/>
      <c r="I30" s="40"/>
      <c r="J30" s="38"/>
      <c r="K30" s="39"/>
      <c r="L30" s="77"/>
      <c r="M30" s="35"/>
      <c r="N30" s="76"/>
      <c r="O30" s="39"/>
      <c r="P30" s="40"/>
      <c r="Q30" s="38"/>
      <c r="R30" s="39"/>
      <c r="S30" s="77"/>
      <c r="T30" s="50"/>
      <c r="U30" s="88"/>
    </row>
    <row r="31" spans="1:21" x14ac:dyDescent="0.2">
      <c r="A31" s="280" t="s">
        <v>304</v>
      </c>
      <c r="B31" s="53"/>
      <c r="C31" s="59" t="s">
        <v>23</v>
      </c>
      <c r="D31" s="36" t="s">
        <v>131</v>
      </c>
      <c r="E31" s="36"/>
      <c r="F31" s="36"/>
      <c r="G31" s="70">
        <v>458.47763794771561</v>
      </c>
      <c r="H31" s="5">
        <v>127.63099999999993</v>
      </c>
      <c r="I31" s="17">
        <v>37.569000000000017</v>
      </c>
      <c r="J31" s="23">
        <v>0</v>
      </c>
      <c r="K31" s="5">
        <v>0</v>
      </c>
      <c r="L31" s="71">
        <v>0</v>
      </c>
      <c r="M31" s="87"/>
      <c r="N31" s="70">
        <v>0</v>
      </c>
      <c r="O31" s="5">
        <v>0</v>
      </c>
      <c r="P31" s="17">
        <v>0</v>
      </c>
      <c r="Q31" s="23">
        <v>0</v>
      </c>
      <c r="R31" s="5">
        <v>0</v>
      </c>
      <c r="S31" s="71">
        <v>0</v>
      </c>
      <c r="T31" s="117"/>
      <c r="U31" s="84">
        <f t="shared" ref="U31:U49" si="2">SUM(G31:L31,N31:S31)</f>
        <v>623.67763794771554</v>
      </c>
    </row>
    <row r="32" spans="1:21" x14ac:dyDescent="0.2">
      <c r="A32" s="280" t="s">
        <v>305</v>
      </c>
      <c r="B32" s="55"/>
      <c r="C32" s="59" t="s">
        <v>24</v>
      </c>
      <c r="D32" s="36" t="s">
        <v>132</v>
      </c>
      <c r="E32" s="36"/>
      <c r="F32" s="36"/>
      <c r="G32" s="70">
        <v>103.25011058963231</v>
      </c>
      <c r="H32" s="5">
        <v>309.99100000000004</v>
      </c>
      <c r="I32" s="17">
        <v>376.57999999999925</v>
      </c>
      <c r="J32" s="23">
        <v>0</v>
      </c>
      <c r="K32" s="5">
        <v>26.459000000000003</v>
      </c>
      <c r="L32" s="71">
        <v>0</v>
      </c>
      <c r="M32" s="87"/>
      <c r="N32" s="70">
        <v>0</v>
      </c>
      <c r="O32" s="5">
        <v>0</v>
      </c>
      <c r="P32" s="17">
        <v>6.238999999999999</v>
      </c>
      <c r="Q32" s="23">
        <v>0</v>
      </c>
      <c r="R32" s="5">
        <v>1.5530000000000002</v>
      </c>
      <c r="S32" s="71">
        <v>0</v>
      </c>
      <c r="T32" s="87"/>
      <c r="U32" s="84">
        <f t="shared" si="2"/>
        <v>824.07211058963173</v>
      </c>
    </row>
    <row r="33" spans="1:21" x14ac:dyDescent="0.2">
      <c r="A33" s="280" t="s">
        <v>306</v>
      </c>
      <c r="B33" s="56"/>
      <c r="C33" s="59" t="s">
        <v>25</v>
      </c>
      <c r="D33" s="36" t="s">
        <v>133</v>
      </c>
      <c r="E33" s="36"/>
      <c r="F33" s="36"/>
      <c r="G33" s="70">
        <v>637.33146686648911</v>
      </c>
      <c r="H33" s="5">
        <v>0</v>
      </c>
      <c r="I33" s="17">
        <v>298.67199999999985</v>
      </c>
      <c r="J33" s="23">
        <v>0</v>
      </c>
      <c r="K33" s="5">
        <v>0</v>
      </c>
      <c r="L33" s="71">
        <v>0</v>
      </c>
      <c r="M33" s="87"/>
      <c r="N33" s="70">
        <v>0</v>
      </c>
      <c r="O33" s="5">
        <v>0</v>
      </c>
      <c r="P33" s="17">
        <v>3.633</v>
      </c>
      <c r="Q33" s="23">
        <v>0</v>
      </c>
      <c r="R33" s="5">
        <v>0</v>
      </c>
      <c r="S33" s="71">
        <v>0</v>
      </c>
      <c r="T33" s="117"/>
      <c r="U33" s="84">
        <f t="shared" si="2"/>
        <v>939.63646686648895</v>
      </c>
    </row>
    <row r="34" spans="1:21" x14ac:dyDescent="0.2">
      <c r="A34" s="280" t="s">
        <v>307</v>
      </c>
      <c r="B34" s="53"/>
      <c r="C34" s="60" t="s">
        <v>26</v>
      </c>
      <c r="D34" s="36" t="s">
        <v>134</v>
      </c>
      <c r="E34" s="36"/>
      <c r="F34" s="36"/>
      <c r="G34" s="70">
        <v>0</v>
      </c>
      <c r="H34" s="5">
        <v>0</v>
      </c>
      <c r="I34" s="17">
        <v>1.7810000000000006</v>
      </c>
      <c r="J34" s="23">
        <v>0</v>
      </c>
      <c r="K34" s="5">
        <v>0</v>
      </c>
      <c r="L34" s="71">
        <v>0</v>
      </c>
      <c r="M34" s="87"/>
      <c r="N34" s="70">
        <v>0</v>
      </c>
      <c r="O34" s="5">
        <v>0</v>
      </c>
      <c r="P34" s="17">
        <v>0</v>
      </c>
      <c r="Q34" s="23">
        <v>0</v>
      </c>
      <c r="R34" s="5">
        <v>0</v>
      </c>
      <c r="S34" s="71">
        <v>0</v>
      </c>
      <c r="T34" s="117"/>
      <c r="U34" s="84">
        <f t="shared" si="2"/>
        <v>1.7810000000000006</v>
      </c>
    </row>
    <row r="35" spans="1:21" x14ac:dyDescent="0.2">
      <c r="A35" s="280" t="s">
        <v>321</v>
      </c>
      <c r="B35" s="53"/>
      <c r="C35" s="59" t="s">
        <v>28</v>
      </c>
      <c r="D35" s="36"/>
      <c r="E35" s="36" t="s">
        <v>135</v>
      </c>
      <c r="F35" s="36"/>
      <c r="G35" s="70">
        <v>0</v>
      </c>
      <c r="H35" s="5">
        <v>0</v>
      </c>
      <c r="I35" s="17">
        <v>0</v>
      </c>
      <c r="J35" s="23">
        <v>0</v>
      </c>
      <c r="K35" s="5">
        <v>0</v>
      </c>
      <c r="L35" s="71">
        <v>0</v>
      </c>
      <c r="M35" s="87"/>
      <c r="N35" s="70">
        <v>0</v>
      </c>
      <c r="O35" s="5">
        <v>0</v>
      </c>
      <c r="P35" s="17">
        <v>0</v>
      </c>
      <c r="Q35" s="23">
        <v>0</v>
      </c>
      <c r="R35" s="5">
        <v>0</v>
      </c>
      <c r="S35" s="71">
        <v>0</v>
      </c>
      <c r="T35" s="117"/>
      <c r="U35" s="84">
        <f t="shared" si="2"/>
        <v>0</v>
      </c>
    </row>
    <row r="36" spans="1:21" x14ac:dyDescent="0.2">
      <c r="A36" s="280" t="s">
        <v>308</v>
      </c>
      <c r="B36" s="55"/>
      <c r="C36" s="59" t="s">
        <v>27</v>
      </c>
      <c r="D36" s="36"/>
      <c r="E36" s="36"/>
      <c r="F36" s="36" t="s">
        <v>27</v>
      </c>
      <c r="G36" s="70">
        <v>47.233333333333334</v>
      </c>
      <c r="H36" s="5">
        <v>30.556999999999988</v>
      </c>
      <c r="I36" s="17">
        <v>44.538000000000025</v>
      </c>
      <c r="J36" s="23">
        <v>0</v>
      </c>
      <c r="K36" s="5">
        <v>0</v>
      </c>
      <c r="L36" s="71">
        <v>0</v>
      </c>
      <c r="M36" s="87"/>
      <c r="N36" s="70">
        <v>0</v>
      </c>
      <c r="O36" s="5">
        <v>0</v>
      </c>
      <c r="P36" s="17">
        <v>0</v>
      </c>
      <c r="Q36" s="23">
        <v>0</v>
      </c>
      <c r="R36" s="5">
        <v>0</v>
      </c>
      <c r="S36" s="71">
        <v>0</v>
      </c>
      <c r="T36" s="117"/>
      <c r="U36" s="84">
        <f t="shared" si="2"/>
        <v>122.32833333333335</v>
      </c>
    </row>
    <row r="37" spans="1:21" x14ac:dyDescent="0.2">
      <c r="A37" s="280" t="s">
        <v>309</v>
      </c>
      <c r="B37" s="55"/>
      <c r="C37" s="59" t="s">
        <v>29</v>
      </c>
      <c r="D37" s="36"/>
      <c r="E37" s="36"/>
      <c r="F37" s="36" t="s">
        <v>29</v>
      </c>
      <c r="G37" s="70">
        <v>70.862012974051993</v>
      </c>
      <c r="H37" s="5">
        <v>0</v>
      </c>
      <c r="I37" s="17">
        <v>26.673999999999999</v>
      </c>
      <c r="J37" s="23">
        <v>0</v>
      </c>
      <c r="K37" s="5">
        <v>0</v>
      </c>
      <c r="L37" s="71">
        <v>0</v>
      </c>
      <c r="M37" s="87"/>
      <c r="N37" s="70">
        <v>0</v>
      </c>
      <c r="O37" s="5">
        <v>0</v>
      </c>
      <c r="P37" s="17">
        <v>0</v>
      </c>
      <c r="Q37" s="23">
        <v>0</v>
      </c>
      <c r="R37" s="5">
        <v>0</v>
      </c>
      <c r="S37" s="71">
        <v>0</v>
      </c>
      <c r="T37" s="117"/>
      <c r="U37" s="84">
        <f t="shared" si="2"/>
        <v>97.536012974051999</v>
      </c>
    </row>
    <row r="38" spans="1:21" x14ac:dyDescent="0.2">
      <c r="A38" s="280" t="s">
        <v>310</v>
      </c>
      <c r="B38" s="56"/>
      <c r="C38" s="59" t="s">
        <v>30</v>
      </c>
      <c r="D38" s="36"/>
      <c r="E38" s="36"/>
      <c r="F38" s="36" t="s">
        <v>30</v>
      </c>
      <c r="G38" s="70">
        <v>128.00008333333335</v>
      </c>
      <c r="H38" s="5">
        <v>0</v>
      </c>
      <c r="I38" s="17">
        <v>63.03600000000003</v>
      </c>
      <c r="J38" s="23">
        <v>0</v>
      </c>
      <c r="K38" s="5">
        <v>0</v>
      </c>
      <c r="L38" s="71">
        <v>0</v>
      </c>
      <c r="M38" s="87"/>
      <c r="N38" s="70">
        <v>0</v>
      </c>
      <c r="O38" s="5">
        <v>0</v>
      </c>
      <c r="P38" s="17">
        <v>0</v>
      </c>
      <c r="Q38" s="23">
        <v>0</v>
      </c>
      <c r="R38" s="5">
        <v>0</v>
      </c>
      <c r="S38" s="71">
        <v>0</v>
      </c>
      <c r="T38" s="117"/>
      <c r="U38" s="84">
        <f t="shared" si="2"/>
        <v>191.03608333333338</v>
      </c>
    </row>
    <row r="39" spans="1:21" x14ac:dyDescent="0.2">
      <c r="A39" s="280" t="s">
        <v>311</v>
      </c>
      <c r="B39" s="55"/>
      <c r="C39" s="59" t="s">
        <v>31</v>
      </c>
      <c r="D39" s="36"/>
      <c r="E39" s="36" t="s">
        <v>136</v>
      </c>
      <c r="F39" s="36"/>
      <c r="G39" s="70">
        <v>251.91666666666669</v>
      </c>
      <c r="H39" s="5">
        <v>23</v>
      </c>
      <c r="I39" s="17">
        <v>157.10599999999957</v>
      </c>
      <c r="J39" s="23">
        <v>0</v>
      </c>
      <c r="K39" s="5">
        <v>0</v>
      </c>
      <c r="L39" s="71">
        <v>0</v>
      </c>
      <c r="M39" s="87"/>
      <c r="N39" s="70">
        <v>0</v>
      </c>
      <c r="O39" s="5">
        <v>0</v>
      </c>
      <c r="P39" s="17">
        <v>14.671000000000014</v>
      </c>
      <c r="Q39" s="23">
        <v>0</v>
      </c>
      <c r="R39" s="5">
        <v>0</v>
      </c>
      <c r="S39" s="71">
        <v>0</v>
      </c>
      <c r="T39" s="117"/>
      <c r="U39" s="84">
        <f t="shared" si="2"/>
        <v>446.69366666666627</v>
      </c>
    </row>
    <row r="40" spans="1:21" x14ac:dyDescent="0.2">
      <c r="A40" s="280" t="s">
        <v>312</v>
      </c>
      <c r="B40" s="55"/>
      <c r="C40" s="62" t="s">
        <v>32</v>
      </c>
      <c r="D40" s="36"/>
      <c r="E40" s="36"/>
      <c r="F40" s="36" t="s">
        <v>137</v>
      </c>
      <c r="G40" s="70">
        <v>0</v>
      </c>
      <c r="H40" s="5">
        <v>0</v>
      </c>
      <c r="I40" s="17">
        <v>11</v>
      </c>
      <c r="J40" s="23">
        <v>0</v>
      </c>
      <c r="K40" s="5">
        <v>0</v>
      </c>
      <c r="L40" s="71">
        <v>0</v>
      </c>
      <c r="M40" s="87"/>
      <c r="N40" s="70">
        <v>0</v>
      </c>
      <c r="O40" s="5">
        <v>0</v>
      </c>
      <c r="P40" s="17">
        <v>0</v>
      </c>
      <c r="Q40" s="23">
        <v>0</v>
      </c>
      <c r="R40" s="5">
        <v>0</v>
      </c>
      <c r="S40" s="71">
        <v>0</v>
      </c>
      <c r="T40" s="117"/>
      <c r="U40" s="84">
        <f t="shared" si="2"/>
        <v>11</v>
      </c>
    </row>
    <row r="41" spans="1:21" x14ac:dyDescent="0.2">
      <c r="A41" s="280" t="s">
        <v>313</v>
      </c>
      <c r="B41" s="55"/>
      <c r="C41" s="59" t="s">
        <v>33</v>
      </c>
      <c r="D41" s="36"/>
      <c r="E41" s="36"/>
      <c r="F41" s="36" t="s">
        <v>138</v>
      </c>
      <c r="G41" s="70">
        <v>0</v>
      </c>
      <c r="H41" s="5">
        <v>54</v>
      </c>
      <c r="I41" s="17">
        <v>67.341000000000037</v>
      </c>
      <c r="J41" s="23">
        <v>0</v>
      </c>
      <c r="K41" s="5">
        <v>0</v>
      </c>
      <c r="L41" s="71">
        <v>0</v>
      </c>
      <c r="M41" s="87"/>
      <c r="N41" s="70">
        <v>0</v>
      </c>
      <c r="O41" s="5">
        <v>0</v>
      </c>
      <c r="P41" s="17">
        <v>0</v>
      </c>
      <c r="Q41" s="23">
        <v>0</v>
      </c>
      <c r="R41" s="5">
        <v>0</v>
      </c>
      <c r="S41" s="71">
        <v>0</v>
      </c>
      <c r="T41" s="117"/>
      <c r="U41" s="84">
        <f t="shared" si="2"/>
        <v>121.34100000000004</v>
      </c>
    </row>
    <row r="42" spans="1:21" x14ac:dyDescent="0.2">
      <c r="A42" s="280" t="s">
        <v>314</v>
      </c>
      <c r="B42" s="55"/>
      <c r="C42" s="62" t="s">
        <v>34</v>
      </c>
      <c r="D42" s="36"/>
      <c r="E42" s="36"/>
      <c r="F42" s="36" t="s">
        <v>139</v>
      </c>
      <c r="G42" s="70">
        <v>0</v>
      </c>
      <c r="H42" s="5">
        <v>0</v>
      </c>
      <c r="I42" s="17">
        <v>17.734999999999999</v>
      </c>
      <c r="J42" s="23">
        <v>0</v>
      </c>
      <c r="K42" s="5">
        <v>0</v>
      </c>
      <c r="L42" s="71">
        <v>0</v>
      </c>
      <c r="M42" s="87"/>
      <c r="N42" s="70">
        <v>0</v>
      </c>
      <c r="O42" s="5">
        <v>0</v>
      </c>
      <c r="P42" s="17">
        <v>0</v>
      </c>
      <c r="Q42" s="23">
        <v>0</v>
      </c>
      <c r="R42" s="5">
        <v>0</v>
      </c>
      <c r="S42" s="71">
        <v>0</v>
      </c>
      <c r="T42" s="117"/>
      <c r="U42" s="84">
        <f t="shared" si="2"/>
        <v>17.734999999999999</v>
      </c>
    </row>
    <row r="43" spans="1:21" x14ac:dyDescent="0.2">
      <c r="A43" s="280" t="s">
        <v>315</v>
      </c>
      <c r="B43" s="56"/>
      <c r="C43" s="59" t="s">
        <v>35</v>
      </c>
      <c r="D43" s="36"/>
      <c r="E43" s="36"/>
      <c r="F43" s="36" t="s">
        <v>140</v>
      </c>
      <c r="G43" s="70">
        <v>0</v>
      </c>
      <c r="H43" s="5">
        <v>0</v>
      </c>
      <c r="I43" s="17">
        <v>12.333</v>
      </c>
      <c r="J43" s="23">
        <v>0</v>
      </c>
      <c r="K43" s="5">
        <v>0</v>
      </c>
      <c r="L43" s="71">
        <v>0</v>
      </c>
      <c r="M43" s="87"/>
      <c r="N43" s="70">
        <v>0</v>
      </c>
      <c r="O43" s="5">
        <v>0</v>
      </c>
      <c r="P43" s="17">
        <v>0</v>
      </c>
      <c r="Q43" s="23">
        <v>0</v>
      </c>
      <c r="R43" s="5">
        <v>0</v>
      </c>
      <c r="S43" s="71">
        <v>0</v>
      </c>
      <c r="T43" s="117"/>
      <c r="U43" s="84">
        <f t="shared" si="2"/>
        <v>12.333</v>
      </c>
    </row>
    <row r="44" spans="1:21" x14ac:dyDescent="0.2">
      <c r="A44" s="280" t="s">
        <v>316</v>
      </c>
      <c r="B44" s="55"/>
      <c r="C44" s="59" t="s">
        <v>36</v>
      </c>
      <c r="D44" s="36"/>
      <c r="E44" s="36" t="s">
        <v>141</v>
      </c>
      <c r="F44" s="36"/>
      <c r="G44" s="70">
        <v>122.25024999999999</v>
      </c>
      <c r="H44" s="5">
        <v>0</v>
      </c>
      <c r="I44" s="17">
        <v>87.343000000000032</v>
      </c>
      <c r="J44" s="23">
        <v>0</v>
      </c>
      <c r="K44" s="5">
        <v>0</v>
      </c>
      <c r="L44" s="71">
        <v>0</v>
      </c>
      <c r="M44" s="87"/>
      <c r="N44" s="70">
        <v>0</v>
      </c>
      <c r="O44" s="5">
        <v>0</v>
      </c>
      <c r="P44" s="17">
        <v>0</v>
      </c>
      <c r="Q44" s="23">
        <v>0</v>
      </c>
      <c r="R44" s="5">
        <v>0</v>
      </c>
      <c r="S44" s="71">
        <v>0</v>
      </c>
      <c r="T44" s="117"/>
      <c r="U44" s="84">
        <f t="shared" si="2"/>
        <v>209.59325000000001</v>
      </c>
    </row>
    <row r="45" spans="1:21" x14ac:dyDescent="0.2">
      <c r="A45" s="280" t="s">
        <v>317</v>
      </c>
      <c r="B45" s="56"/>
      <c r="C45" s="62" t="s">
        <v>37</v>
      </c>
      <c r="D45" s="36" t="s">
        <v>142</v>
      </c>
      <c r="E45" s="36"/>
      <c r="F45" s="36"/>
      <c r="G45" s="70">
        <v>642.01999999996463</v>
      </c>
      <c r="H45" s="5">
        <v>176</v>
      </c>
      <c r="I45" s="17">
        <v>64.049000000000035</v>
      </c>
      <c r="J45" s="23">
        <v>0</v>
      </c>
      <c r="K45" s="5">
        <v>0</v>
      </c>
      <c r="L45" s="71">
        <v>0</v>
      </c>
      <c r="M45" s="87"/>
      <c r="N45" s="70">
        <v>0</v>
      </c>
      <c r="O45" s="5">
        <v>0</v>
      </c>
      <c r="P45" s="17">
        <v>0</v>
      </c>
      <c r="Q45" s="23">
        <v>0</v>
      </c>
      <c r="R45" s="5">
        <v>0</v>
      </c>
      <c r="S45" s="71">
        <v>0</v>
      </c>
      <c r="T45" s="117"/>
      <c r="U45" s="84">
        <f t="shared" si="2"/>
        <v>882.06899999996472</v>
      </c>
    </row>
    <row r="46" spans="1:21" x14ac:dyDescent="0.2">
      <c r="A46" s="280" t="s">
        <v>318</v>
      </c>
      <c r="B46" s="55"/>
      <c r="C46" s="59" t="s">
        <v>38</v>
      </c>
      <c r="D46" s="36"/>
      <c r="E46" s="36" t="s">
        <v>143</v>
      </c>
      <c r="F46" s="36"/>
      <c r="G46" s="70">
        <v>0</v>
      </c>
      <c r="H46" s="5">
        <v>0</v>
      </c>
      <c r="I46" s="17">
        <v>123.56999999999996</v>
      </c>
      <c r="J46" s="23">
        <v>0</v>
      </c>
      <c r="K46" s="5">
        <v>0</v>
      </c>
      <c r="L46" s="71">
        <v>0</v>
      </c>
      <c r="M46" s="87"/>
      <c r="N46" s="70">
        <v>0</v>
      </c>
      <c r="O46" s="5">
        <v>0</v>
      </c>
      <c r="P46" s="17">
        <v>16.029</v>
      </c>
      <c r="Q46" s="23">
        <v>0</v>
      </c>
      <c r="R46" s="5">
        <v>0</v>
      </c>
      <c r="S46" s="71">
        <v>0</v>
      </c>
      <c r="T46" s="117"/>
      <c r="U46" s="84">
        <f t="shared" si="2"/>
        <v>139.59899999999996</v>
      </c>
    </row>
    <row r="47" spans="1:21" x14ac:dyDescent="0.2">
      <c r="A47" s="280" t="s">
        <v>319</v>
      </c>
      <c r="B47" s="55"/>
      <c r="C47" s="59" t="s">
        <v>39</v>
      </c>
      <c r="D47" s="36" t="s">
        <v>144</v>
      </c>
      <c r="E47" s="36"/>
      <c r="F47" s="36"/>
      <c r="G47" s="70">
        <v>68.222252994012223</v>
      </c>
      <c r="H47" s="5">
        <v>0</v>
      </c>
      <c r="I47" s="17">
        <v>55.213000000000015</v>
      </c>
      <c r="J47" s="23">
        <v>0</v>
      </c>
      <c r="K47" s="5">
        <v>0</v>
      </c>
      <c r="L47" s="71">
        <v>0</v>
      </c>
      <c r="M47" s="87"/>
      <c r="N47" s="70">
        <v>0</v>
      </c>
      <c r="O47" s="5">
        <v>0</v>
      </c>
      <c r="P47" s="17">
        <v>0</v>
      </c>
      <c r="Q47" s="23">
        <v>0</v>
      </c>
      <c r="R47" s="5">
        <v>0</v>
      </c>
      <c r="S47" s="71">
        <v>0</v>
      </c>
      <c r="T47" s="117"/>
      <c r="U47" s="84">
        <f t="shared" si="2"/>
        <v>123.43525299401225</v>
      </c>
    </row>
    <row r="48" spans="1:21" x14ac:dyDescent="0.2">
      <c r="A48" s="280" t="s">
        <v>320</v>
      </c>
      <c r="B48" s="56"/>
      <c r="C48" s="102" t="s">
        <v>40</v>
      </c>
      <c r="D48" s="37" t="s">
        <v>145</v>
      </c>
      <c r="E48" s="37"/>
      <c r="F48" s="37"/>
      <c r="G48" s="72">
        <v>161.75000000000094</v>
      </c>
      <c r="H48" s="7">
        <v>82.366400000000027</v>
      </c>
      <c r="I48" s="19">
        <v>41.582000000000015</v>
      </c>
      <c r="J48" s="25">
        <v>0</v>
      </c>
      <c r="K48" s="7">
        <v>0</v>
      </c>
      <c r="L48" s="73">
        <v>0</v>
      </c>
      <c r="M48" s="87"/>
      <c r="N48" s="72">
        <v>0</v>
      </c>
      <c r="O48" s="7">
        <v>0</v>
      </c>
      <c r="P48" s="19">
        <v>0.6</v>
      </c>
      <c r="Q48" s="25">
        <v>0</v>
      </c>
      <c r="R48" s="7">
        <v>0</v>
      </c>
      <c r="S48" s="73">
        <v>0</v>
      </c>
      <c r="T48" s="118"/>
      <c r="U48" s="85">
        <f t="shared" si="2"/>
        <v>286.29840000000098</v>
      </c>
    </row>
    <row r="49" spans="1:22" s="2" customFormat="1" x14ac:dyDescent="0.2">
      <c r="B49" s="57" t="s">
        <v>103</v>
      </c>
      <c r="C49" s="61"/>
      <c r="D49" s="47"/>
      <c r="E49" s="47"/>
      <c r="F49" s="47"/>
      <c r="G49" s="74">
        <f>SUM(G31:G48)</f>
        <v>2691.3138147052005</v>
      </c>
      <c r="H49" s="44">
        <f t="shared" ref="H49:L49" si="3">SUM(H31:H48)</f>
        <v>803.54539999999997</v>
      </c>
      <c r="I49" s="45">
        <f t="shared" si="3"/>
        <v>1486.1219999999987</v>
      </c>
      <c r="J49" s="43">
        <f t="shared" si="3"/>
        <v>0</v>
      </c>
      <c r="K49" s="44">
        <f t="shared" si="3"/>
        <v>26.459000000000003</v>
      </c>
      <c r="L49" s="75">
        <f t="shared" si="3"/>
        <v>0</v>
      </c>
      <c r="M49" s="46"/>
      <c r="N49" s="74">
        <f t="shared" ref="N49:S49" si="4">SUM(N31:N48)</f>
        <v>0</v>
      </c>
      <c r="O49" s="44">
        <f t="shared" si="4"/>
        <v>0</v>
      </c>
      <c r="P49" s="45">
        <f t="shared" si="4"/>
        <v>41.172000000000018</v>
      </c>
      <c r="Q49" s="43">
        <f t="shared" si="4"/>
        <v>0</v>
      </c>
      <c r="R49" s="44">
        <f t="shared" si="4"/>
        <v>1.5530000000000002</v>
      </c>
      <c r="S49" s="75">
        <f t="shared" si="4"/>
        <v>0</v>
      </c>
      <c r="T49" s="47"/>
      <c r="U49" s="86">
        <f t="shared" si="2"/>
        <v>5050.1652147051982</v>
      </c>
    </row>
    <row r="50" spans="1:22" x14ac:dyDescent="0.2">
      <c r="B50" s="132"/>
      <c r="C50" s="123"/>
      <c r="D50" s="50"/>
      <c r="E50" s="50"/>
      <c r="F50" s="50"/>
      <c r="G50" s="133"/>
      <c r="H50" s="133"/>
      <c r="I50" s="133"/>
      <c r="J50" s="133"/>
      <c r="K50" s="133"/>
      <c r="L50" s="133"/>
      <c r="M50" s="133"/>
      <c r="N50" s="133"/>
      <c r="O50" s="133"/>
      <c r="P50" s="133"/>
      <c r="Q50" s="133"/>
      <c r="R50" s="133"/>
      <c r="S50" s="133"/>
      <c r="T50" s="132"/>
      <c r="U50" s="133"/>
      <c r="V50" s="50"/>
    </row>
    <row r="51" spans="1:22" x14ac:dyDescent="0.2">
      <c r="A51" s="280" t="s">
        <v>322</v>
      </c>
      <c r="B51" s="52" t="s">
        <v>99</v>
      </c>
      <c r="C51" s="58"/>
      <c r="D51" s="99"/>
      <c r="E51" s="54"/>
      <c r="F51" s="54"/>
      <c r="G51" s="76">
        <v>3.3575000000000004</v>
      </c>
      <c r="H51" s="39">
        <v>0</v>
      </c>
      <c r="I51" s="40">
        <v>0</v>
      </c>
      <c r="J51" s="38">
        <v>0</v>
      </c>
      <c r="K51" s="39">
        <v>0</v>
      </c>
      <c r="L51" s="77">
        <v>0</v>
      </c>
      <c r="M51" s="87"/>
      <c r="N51" s="76">
        <v>0</v>
      </c>
      <c r="O51" s="39">
        <v>0</v>
      </c>
      <c r="P51" s="40">
        <v>0</v>
      </c>
      <c r="Q51" s="38">
        <v>0</v>
      </c>
      <c r="R51" s="39">
        <v>0</v>
      </c>
      <c r="S51" s="77">
        <v>0</v>
      </c>
      <c r="T51" s="117"/>
      <c r="U51" s="88">
        <f t="shared" ref="U51:U61" si="5">SUM(G51:L51,N51:S51)</f>
        <v>3.3575000000000004</v>
      </c>
    </row>
    <row r="52" spans="1:22" x14ac:dyDescent="0.2">
      <c r="A52" s="280" t="s">
        <v>323</v>
      </c>
      <c r="B52" s="55"/>
      <c r="C52" s="59" t="s">
        <v>41</v>
      </c>
      <c r="D52" s="36" t="s">
        <v>146</v>
      </c>
      <c r="E52" s="36"/>
      <c r="F52" s="36"/>
      <c r="G52" s="70">
        <v>175.10101154829547</v>
      </c>
      <c r="H52" s="5">
        <v>1.7033999999999998</v>
      </c>
      <c r="I52" s="17">
        <v>65.106000000000023</v>
      </c>
      <c r="J52" s="23">
        <v>0</v>
      </c>
      <c r="K52" s="5">
        <v>0</v>
      </c>
      <c r="L52" s="71">
        <v>0</v>
      </c>
      <c r="M52" s="87"/>
      <c r="N52" s="70">
        <v>0</v>
      </c>
      <c r="O52" s="5">
        <v>0</v>
      </c>
      <c r="P52" s="17">
        <v>0</v>
      </c>
      <c r="Q52" s="23">
        <v>0</v>
      </c>
      <c r="R52" s="5">
        <v>0</v>
      </c>
      <c r="S52" s="71">
        <v>0</v>
      </c>
      <c r="T52" s="117"/>
      <c r="U52" s="84">
        <f t="shared" si="5"/>
        <v>241.91041154829549</v>
      </c>
    </row>
    <row r="53" spans="1:22" x14ac:dyDescent="0.2">
      <c r="A53" s="280" t="s">
        <v>324</v>
      </c>
      <c r="B53" s="55"/>
      <c r="C53" s="59" t="s">
        <v>42</v>
      </c>
      <c r="D53" s="36" t="s">
        <v>147</v>
      </c>
      <c r="E53" s="36"/>
      <c r="F53" s="36"/>
      <c r="G53" s="70">
        <v>297.39999999999662</v>
      </c>
      <c r="H53" s="5">
        <v>10.666999999999998</v>
      </c>
      <c r="I53" s="17">
        <v>54.715000000000025</v>
      </c>
      <c r="J53" s="23">
        <v>0</v>
      </c>
      <c r="K53" s="5">
        <v>0</v>
      </c>
      <c r="L53" s="71">
        <v>0</v>
      </c>
      <c r="M53" s="87"/>
      <c r="N53" s="70">
        <v>0</v>
      </c>
      <c r="O53" s="5">
        <v>0</v>
      </c>
      <c r="P53" s="17">
        <v>0</v>
      </c>
      <c r="Q53" s="23">
        <v>0</v>
      </c>
      <c r="R53" s="5">
        <v>0</v>
      </c>
      <c r="S53" s="71">
        <v>0</v>
      </c>
      <c r="T53" s="117"/>
      <c r="U53" s="84">
        <f t="shared" si="5"/>
        <v>362.78199999999663</v>
      </c>
    </row>
    <row r="54" spans="1:22" x14ac:dyDescent="0.2">
      <c r="A54" s="280" t="s">
        <v>325</v>
      </c>
      <c r="B54" s="55"/>
      <c r="C54" s="62" t="s">
        <v>43</v>
      </c>
      <c r="D54" s="36" t="s">
        <v>43</v>
      </c>
      <c r="E54" s="36"/>
      <c r="F54" s="36"/>
      <c r="G54" s="70">
        <v>0</v>
      </c>
      <c r="H54" s="5">
        <v>0</v>
      </c>
      <c r="I54" s="17">
        <v>21.318000000000001</v>
      </c>
      <c r="J54" s="23">
        <v>0</v>
      </c>
      <c r="K54" s="5">
        <v>0</v>
      </c>
      <c r="L54" s="71">
        <v>0</v>
      </c>
      <c r="M54" s="87"/>
      <c r="N54" s="70">
        <v>0</v>
      </c>
      <c r="O54" s="5">
        <v>0</v>
      </c>
      <c r="P54" s="17">
        <v>0</v>
      </c>
      <c r="Q54" s="23">
        <v>0</v>
      </c>
      <c r="R54" s="5">
        <v>0</v>
      </c>
      <c r="S54" s="71">
        <v>0</v>
      </c>
      <c r="T54" s="117"/>
      <c r="U54" s="84">
        <f t="shared" si="5"/>
        <v>21.318000000000001</v>
      </c>
    </row>
    <row r="55" spans="1:22" x14ac:dyDescent="0.2">
      <c r="A55" s="280" t="s">
        <v>326</v>
      </c>
      <c r="B55" s="56"/>
      <c r="C55" s="60" t="s">
        <v>44</v>
      </c>
      <c r="D55" s="36" t="s">
        <v>149</v>
      </c>
      <c r="F55" s="36"/>
      <c r="G55" s="70">
        <v>559.00239717016279</v>
      </c>
      <c r="H55" s="5">
        <v>98.535951047254684</v>
      </c>
      <c r="I55" s="17">
        <v>104.25099999999996</v>
      </c>
      <c r="J55" s="23">
        <v>0</v>
      </c>
      <c r="K55" s="5">
        <v>0</v>
      </c>
      <c r="L55" s="71">
        <v>0</v>
      </c>
      <c r="M55" s="87"/>
      <c r="N55" s="70">
        <v>0</v>
      </c>
      <c r="O55" s="5">
        <v>0</v>
      </c>
      <c r="P55" s="17">
        <v>0</v>
      </c>
      <c r="Q55" s="23">
        <v>0</v>
      </c>
      <c r="R55" s="5">
        <v>0</v>
      </c>
      <c r="S55" s="71">
        <v>0</v>
      </c>
      <c r="T55" s="117"/>
      <c r="U55" s="84">
        <f t="shared" si="5"/>
        <v>761.78934821741746</v>
      </c>
    </row>
    <row r="56" spans="1:22" x14ac:dyDescent="0.2">
      <c r="A56" s="280" t="s">
        <v>327</v>
      </c>
      <c r="B56" s="53"/>
      <c r="C56" s="60" t="s">
        <v>45</v>
      </c>
      <c r="D56" s="36" t="s">
        <v>150</v>
      </c>
      <c r="E56" s="36"/>
      <c r="F56" s="36"/>
      <c r="G56" s="70">
        <v>415.00379717014351</v>
      </c>
      <c r="H56" s="5">
        <v>78.20195104725471</v>
      </c>
      <c r="I56" s="17">
        <v>62.693000000000026</v>
      </c>
      <c r="J56" s="23">
        <v>0</v>
      </c>
      <c r="K56" s="5">
        <v>0</v>
      </c>
      <c r="L56" s="71">
        <v>0</v>
      </c>
      <c r="M56" s="87"/>
      <c r="N56" s="70">
        <v>0</v>
      </c>
      <c r="O56" s="5">
        <v>0</v>
      </c>
      <c r="P56" s="17">
        <v>0</v>
      </c>
      <c r="Q56" s="23">
        <v>0</v>
      </c>
      <c r="R56" s="5">
        <v>0</v>
      </c>
      <c r="S56" s="71">
        <v>0</v>
      </c>
      <c r="T56" s="117"/>
      <c r="U56" s="84">
        <f t="shared" si="5"/>
        <v>555.89874821739818</v>
      </c>
    </row>
    <row r="57" spans="1:22" x14ac:dyDescent="0.2">
      <c r="A57" s="280" t="s">
        <v>328</v>
      </c>
      <c r="B57" s="55"/>
      <c r="C57" s="59" t="s">
        <v>47</v>
      </c>
      <c r="D57" s="36" t="s">
        <v>152</v>
      </c>
      <c r="E57" s="36"/>
      <c r="F57" s="36"/>
      <c r="G57" s="70">
        <v>17.999999999999968</v>
      </c>
      <c r="H57" s="5">
        <v>0.23457030513051313</v>
      </c>
      <c r="I57" s="17">
        <v>41.85900000000003</v>
      </c>
      <c r="J57" s="23">
        <v>0</v>
      </c>
      <c r="K57" s="5">
        <v>0</v>
      </c>
      <c r="L57" s="71">
        <v>0</v>
      </c>
      <c r="M57" s="87"/>
      <c r="N57" s="70">
        <v>0</v>
      </c>
      <c r="O57" s="5">
        <v>0</v>
      </c>
      <c r="P57" s="17">
        <v>0</v>
      </c>
      <c r="Q57" s="23">
        <v>0</v>
      </c>
      <c r="R57" s="5">
        <v>0</v>
      </c>
      <c r="S57" s="71">
        <v>0</v>
      </c>
      <c r="T57" s="117"/>
      <c r="U57" s="84">
        <f t="shared" si="5"/>
        <v>60.093570305130513</v>
      </c>
    </row>
    <row r="58" spans="1:22" x14ac:dyDescent="0.2">
      <c r="A58" s="280" t="s">
        <v>329</v>
      </c>
      <c r="B58" s="55"/>
      <c r="C58" s="59" t="s">
        <v>46</v>
      </c>
      <c r="D58" s="36" t="s">
        <v>151</v>
      </c>
      <c r="E58" s="36"/>
      <c r="F58" s="36"/>
      <c r="G58" s="70">
        <v>407.21695918574233</v>
      </c>
      <c r="H58" s="5">
        <v>1.4488886885688568</v>
      </c>
      <c r="I58" s="17">
        <v>233.4320000000003</v>
      </c>
      <c r="J58" s="23">
        <v>0</v>
      </c>
      <c r="K58" s="5">
        <v>0</v>
      </c>
      <c r="L58" s="71">
        <v>0</v>
      </c>
      <c r="M58" s="87"/>
      <c r="N58" s="70">
        <v>0</v>
      </c>
      <c r="O58" s="5">
        <v>0</v>
      </c>
      <c r="P58" s="17">
        <v>0.53300000000000003</v>
      </c>
      <c r="Q58" s="23">
        <v>0</v>
      </c>
      <c r="R58" s="5">
        <v>0</v>
      </c>
      <c r="S58" s="71">
        <v>0</v>
      </c>
      <c r="T58" s="117"/>
      <c r="U58" s="84">
        <f t="shared" si="5"/>
        <v>642.63084787431148</v>
      </c>
    </row>
    <row r="59" spans="1:22" x14ac:dyDescent="0.2">
      <c r="A59" s="280" t="s">
        <v>330</v>
      </c>
      <c r="B59" s="55"/>
      <c r="C59" s="59" t="s">
        <v>48</v>
      </c>
      <c r="D59" s="36" t="s">
        <v>153</v>
      </c>
      <c r="E59" s="36"/>
      <c r="F59" s="36"/>
      <c r="G59" s="70">
        <v>123.67333333333477</v>
      </c>
      <c r="H59" s="5">
        <v>8.1435699999999986</v>
      </c>
      <c r="I59" s="17">
        <v>111.47066666666666</v>
      </c>
      <c r="J59" s="23">
        <v>0</v>
      </c>
      <c r="K59" s="5">
        <v>0</v>
      </c>
      <c r="L59" s="71">
        <v>0</v>
      </c>
      <c r="M59" s="87"/>
      <c r="N59" s="70">
        <v>0</v>
      </c>
      <c r="O59" s="5">
        <v>0</v>
      </c>
      <c r="P59" s="17">
        <v>0</v>
      </c>
      <c r="Q59" s="23">
        <v>0</v>
      </c>
      <c r="R59" s="5">
        <v>0</v>
      </c>
      <c r="S59" s="71">
        <v>0</v>
      </c>
      <c r="T59" s="117"/>
      <c r="U59" s="84">
        <f t="shared" si="5"/>
        <v>243.28757000000144</v>
      </c>
    </row>
    <row r="60" spans="1:22" x14ac:dyDescent="0.2">
      <c r="A60" s="280" t="s">
        <v>331</v>
      </c>
      <c r="B60" s="56"/>
      <c r="C60" s="102" t="s">
        <v>49</v>
      </c>
      <c r="D60" s="37" t="s">
        <v>154</v>
      </c>
      <c r="E60" s="37"/>
      <c r="F60" s="37"/>
      <c r="G60" s="72">
        <v>502.8199862854899</v>
      </c>
      <c r="H60" s="7">
        <v>25.16236891179117</v>
      </c>
      <c r="I60" s="19">
        <v>259.11300000000045</v>
      </c>
      <c r="J60" s="25">
        <v>0</v>
      </c>
      <c r="K60" s="7">
        <v>0</v>
      </c>
      <c r="L60" s="73">
        <v>0</v>
      </c>
      <c r="M60" s="87"/>
      <c r="N60" s="72">
        <v>0</v>
      </c>
      <c r="O60" s="7">
        <v>0</v>
      </c>
      <c r="P60" s="19">
        <v>0</v>
      </c>
      <c r="Q60" s="25">
        <v>0</v>
      </c>
      <c r="R60" s="7">
        <v>0</v>
      </c>
      <c r="S60" s="73">
        <v>0</v>
      </c>
      <c r="T60" s="118"/>
      <c r="U60" s="85">
        <f t="shared" si="5"/>
        <v>787.09535519728161</v>
      </c>
    </row>
    <row r="61" spans="1:22" s="2" customFormat="1" x14ac:dyDescent="0.2">
      <c r="B61" s="57" t="s">
        <v>104</v>
      </c>
      <c r="C61" s="61"/>
      <c r="D61" s="47"/>
      <c r="E61" s="47"/>
      <c r="F61" s="47"/>
      <c r="G61" s="74">
        <f>SUM(G51:G60)</f>
        <v>2501.5749846931658</v>
      </c>
      <c r="H61" s="44">
        <f t="shared" ref="H61:L61" si="6">SUM(H51:H60)</f>
        <v>224.09769999999992</v>
      </c>
      <c r="I61" s="45">
        <f t="shared" si="6"/>
        <v>953.95766666666759</v>
      </c>
      <c r="J61" s="43">
        <f t="shared" si="6"/>
        <v>0</v>
      </c>
      <c r="K61" s="44">
        <f t="shared" si="6"/>
        <v>0</v>
      </c>
      <c r="L61" s="75">
        <f t="shared" si="6"/>
        <v>0</v>
      </c>
      <c r="M61" s="46"/>
      <c r="N61" s="74">
        <f t="shared" ref="N61:S61" si="7">SUM(N51:N60)</f>
        <v>0</v>
      </c>
      <c r="O61" s="44">
        <f t="shared" si="7"/>
        <v>0</v>
      </c>
      <c r="P61" s="45">
        <f t="shared" si="7"/>
        <v>0.53300000000000003</v>
      </c>
      <c r="Q61" s="43">
        <f t="shared" si="7"/>
        <v>0</v>
      </c>
      <c r="R61" s="44">
        <f t="shared" si="7"/>
        <v>0</v>
      </c>
      <c r="S61" s="75">
        <f t="shared" si="7"/>
        <v>0</v>
      </c>
      <c r="T61" s="47"/>
      <c r="U61" s="86">
        <f t="shared" si="5"/>
        <v>3680.1633513598331</v>
      </c>
    </row>
    <row r="62" spans="1:22" x14ac:dyDescent="0.2">
      <c r="B62" s="122"/>
      <c r="C62" s="102"/>
      <c r="D62" s="50"/>
      <c r="E62" s="50"/>
      <c r="F62" s="50"/>
      <c r="G62" s="81"/>
      <c r="H62" s="8"/>
      <c r="I62" s="22"/>
      <c r="J62" s="28"/>
      <c r="K62" s="8"/>
      <c r="L62" s="82"/>
      <c r="M62" s="35"/>
      <c r="N62" s="81"/>
      <c r="O62" s="8"/>
      <c r="P62" s="22"/>
      <c r="Q62" s="28"/>
      <c r="R62" s="8"/>
      <c r="S62" s="82"/>
      <c r="T62" s="50"/>
      <c r="U62" s="87"/>
    </row>
    <row r="63" spans="1:22" x14ac:dyDescent="0.2">
      <c r="B63" s="52" t="s">
        <v>97</v>
      </c>
      <c r="C63" s="58"/>
      <c r="D63" s="99"/>
      <c r="E63" s="54"/>
      <c r="F63" s="54"/>
      <c r="G63" s="76"/>
      <c r="H63" s="39"/>
      <c r="I63" s="40"/>
      <c r="J63" s="38"/>
      <c r="K63" s="39"/>
      <c r="L63" s="77"/>
      <c r="M63" s="87"/>
      <c r="N63" s="76"/>
      <c r="O63" s="39"/>
      <c r="P63" s="40"/>
      <c r="Q63" s="38"/>
      <c r="R63" s="39"/>
      <c r="S63" s="77"/>
      <c r="T63" s="117"/>
      <c r="U63" s="88"/>
    </row>
    <row r="64" spans="1:22" x14ac:dyDescent="0.2">
      <c r="A64" s="280" t="s">
        <v>332</v>
      </c>
      <c r="B64" s="55"/>
      <c r="C64" s="59" t="s">
        <v>50</v>
      </c>
      <c r="D64" s="36" t="s">
        <v>50</v>
      </c>
      <c r="E64" s="36"/>
      <c r="F64" s="36"/>
      <c r="G64" s="70">
        <v>49.830271695911385</v>
      </c>
      <c r="H64" s="5">
        <v>383.02665000000178</v>
      </c>
      <c r="I64" s="17">
        <v>32.420999999999999</v>
      </c>
      <c r="J64" s="23">
        <v>0</v>
      </c>
      <c r="K64" s="5">
        <v>21.158000000000015</v>
      </c>
      <c r="L64" s="71">
        <v>0</v>
      </c>
      <c r="M64" s="87"/>
      <c r="N64" s="70">
        <v>0</v>
      </c>
      <c r="O64" s="5">
        <v>33.975999999999971</v>
      </c>
      <c r="P64" s="17">
        <v>15.307</v>
      </c>
      <c r="Q64" s="23">
        <v>0</v>
      </c>
      <c r="R64" s="5">
        <v>3.6880000000000006</v>
      </c>
      <c r="S64" s="71">
        <v>0</v>
      </c>
      <c r="T64" s="117"/>
      <c r="U64" s="84">
        <f t="shared" ref="U64:U69" si="8">SUM(G64:L64,N64:S64)</f>
        <v>539.40692169591318</v>
      </c>
    </row>
    <row r="65" spans="1:21" x14ac:dyDescent="0.2">
      <c r="A65" s="280" t="s">
        <v>333</v>
      </c>
      <c r="B65" s="55"/>
      <c r="C65" s="59" t="s">
        <v>51</v>
      </c>
      <c r="D65" s="36" t="s">
        <v>227</v>
      </c>
      <c r="E65" s="36"/>
      <c r="F65" s="36"/>
      <c r="G65" s="70">
        <v>267.28849999999193</v>
      </c>
      <c r="H65" s="5">
        <v>31.667000000000002</v>
      </c>
      <c r="I65" s="17">
        <v>91.181333333333484</v>
      </c>
      <c r="J65" s="23">
        <v>0</v>
      </c>
      <c r="K65" s="5">
        <v>0</v>
      </c>
      <c r="L65" s="71">
        <v>0</v>
      </c>
      <c r="M65" s="87"/>
      <c r="N65" s="70">
        <v>0</v>
      </c>
      <c r="O65" s="5">
        <v>0</v>
      </c>
      <c r="P65" s="17">
        <v>0</v>
      </c>
      <c r="Q65" s="23">
        <v>0</v>
      </c>
      <c r="R65" s="5">
        <v>0</v>
      </c>
      <c r="S65" s="71">
        <v>0</v>
      </c>
      <c r="T65" s="117"/>
      <c r="U65" s="84">
        <f t="shared" si="8"/>
        <v>390.13683333332546</v>
      </c>
    </row>
    <row r="66" spans="1:21" x14ac:dyDescent="0.2">
      <c r="A66" s="280" t="s">
        <v>334</v>
      </c>
      <c r="B66" s="55"/>
      <c r="C66" s="59" t="s">
        <v>52</v>
      </c>
      <c r="D66" s="36" t="s">
        <v>155</v>
      </c>
      <c r="E66" s="36"/>
      <c r="F66" s="36"/>
      <c r="G66" s="70">
        <v>1140.5497223297209</v>
      </c>
      <c r="H66" s="5">
        <v>129.21604999999988</v>
      </c>
      <c r="I66" s="17">
        <v>585.15600000000074</v>
      </c>
      <c r="J66" s="23">
        <v>0</v>
      </c>
      <c r="K66" s="5">
        <v>0</v>
      </c>
      <c r="L66" s="71">
        <v>0</v>
      </c>
      <c r="M66" s="87"/>
      <c r="N66" s="70">
        <v>0</v>
      </c>
      <c r="O66" s="5">
        <v>0</v>
      </c>
      <c r="P66" s="17">
        <v>3.7160000000000011</v>
      </c>
      <c r="Q66" s="23">
        <v>0</v>
      </c>
      <c r="R66" s="5">
        <v>0</v>
      </c>
      <c r="S66" s="71">
        <v>0</v>
      </c>
      <c r="T66" s="117"/>
      <c r="U66" s="84">
        <f t="shared" si="8"/>
        <v>1858.6377723297214</v>
      </c>
    </row>
    <row r="67" spans="1:21" x14ac:dyDescent="0.2">
      <c r="A67" s="280" t="s">
        <v>335</v>
      </c>
      <c r="B67" s="55"/>
      <c r="C67" s="59" t="s">
        <v>53</v>
      </c>
      <c r="D67" s="36" t="s">
        <v>156</v>
      </c>
      <c r="E67" s="36"/>
      <c r="F67" s="59"/>
      <c r="G67" s="70">
        <v>195.1526999999983</v>
      </c>
      <c r="H67" s="5">
        <v>37.671000000000006</v>
      </c>
      <c r="I67" s="17">
        <v>107.05200000000002</v>
      </c>
      <c r="J67" s="23">
        <v>0</v>
      </c>
      <c r="K67" s="5">
        <v>0</v>
      </c>
      <c r="L67" s="71">
        <v>0</v>
      </c>
      <c r="M67" s="87"/>
      <c r="N67" s="70">
        <v>0</v>
      </c>
      <c r="O67" s="5">
        <v>0</v>
      </c>
      <c r="P67" s="17">
        <v>0</v>
      </c>
      <c r="Q67" s="23">
        <v>0</v>
      </c>
      <c r="R67" s="5">
        <v>0</v>
      </c>
      <c r="S67" s="71">
        <v>0</v>
      </c>
      <c r="T67" s="117"/>
      <c r="U67" s="84">
        <f t="shared" si="8"/>
        <v>339.87569999999835</v>
      </c>
    </row>
    <row r="68" spans="1:21" x14ac:dyDescent="0.2">
      <c r="A68" s="280" t="s">
        <v>336</v>
      </c>
      <c r="B68" s="56"/>
      <c r="C68" s="102" t="s">
        <v>204</v>
      </c>
      <c r="D68" s="50" t="s">
        <v>276</v>
      </c>
      <c r="E68" s="50"/>
      <c r="F68" s="50"/>
      <c r="G68" s="81">
        <v>0</v>
      </c>
      <c r="H68" s="8">
        <v>2.1334000000000017</v>
      </c>
      <c r="I68" s="22">
        <v>0</v>
      </c>
      <c r="J68" s="28">
        <v>0</v>
      </c>
      <c r="K68" s="8">
        <v>3.6630000000000011</v>
      </c>
      <c r="L68" s="82">
        <v>0</v>
      </c>
      <c r="M68" s="35"/>
      <c r="N68" s="81">
        <v>0</v>
      </c>
      <c r="O68" s="8">
        <v>0</v>
      </c>
      <c r="P68" s="22">
        <v>0</v>
      </c>
      <c r="Q68" s="28">
        <v>0</v>
      </c>
      <c r="R68" s="8">
        <v>2.1419999999999972</v>
      </c>
      <c r="S68" s="82">
        <v>0</v>
      </c>
      <c r="T68" s="118"/>
      <c r="U68" s="87">
        <f t="shared" si="8"/>
        <v>7.9383999999999997</v>
      </c>
    </row>
    <row r="69" spans="1:21" s="2" customFormat="1" x14ac:dyDescent="0.2">
      <c r="B69" s="57" t="s">
        <v>105</v>
      </c>
      <c r="C69" s="61"/>
      <c r="D69" s="47"/>
      <c r="E69" s="47"/>
      <c r="F69" s="47"/>
      <c r="G69" s="74">
        <f>SUM(G64:G68)</f>
        <v>1652.8211940256224</v>
      </c>
      <c r="H69" s="44">
        <f t="shared" ref="H69:L69" si="9">SUM(H64:H68)</f>
        <v>583.71410000000174</v>
      </c>
      <c r="I69" s="45">
        <f t="shared" si="9"/>
        <v>815.81033333333426</v>
      </c>
      <c r="J69" s="43">
        <f t="shared" si="9"/>
        <v>0</v>
      </c>
      <c r="K69" s="44">
        <f t="shared" si="9"/>
        <v>24.821000000000016</v>
      </c>
      <c r="L69" s="75">
        <f t="shared" si="9"/>
        <v>0</v>
      </c>
      <c r="M69" s="46"/>
      <c r="N69" s="74">
        <f t="shared" ref="N69:S69" si="10">SUM(N64:N68)</f>
        <v>0</v>
      </c>
      <c r="O69" s="44">
        <f t="shared" si="10"/>
        <v>33.975999999999971</v>
      </c>
      <c r="P69" s="45">
        <f t="shared" si="10"/>
        <v>19.023000000000003</v>
      </c>
      <c r="Q69" s="43">
        <f t="shared" si="10"/>
        <v>0</v>
      </c>
      <c r="R69" s="44">
        <f t="shared" si="10"/>
        <v>5.8299999999999983</v>
      </c>
      <c r="S69" s="75">
        <f t="shared" si="10"/>
        <v>0</v>
      </c>
      <c r="T69" s="47"/>
      <c r="U69" s="86">
        <f t="shared" si="8"/>
        <v>3135.9956273589587</v>
      </c>
    </row>
    <row r="70" spans="1:21" x14ac:dyDescent="0.2">
      <c r="B70" s="122"/>
      <c r="C70" s="123"/>
      <c r="D70" s="50"/>
      <c r="E70" s="50"/>
      <c r="F70" s="50"/>
      <c r="G70" s="81"/>
      <c r="H70" s="8"/>
      <c r="I70" s="22"/>
      <c r="J70" s="28"/>
      <c r="K70" s="8"/>
      <c r="L70" s="82"/>
      <c r="M70" s="35"/>
      <c r="N70" s="81"/>
      <c r="O70" s="8"/>
      <c r="P70" s="22"/>
      <c r="Q70" s="28"/>
      <c r="R70" s="8"/>
      <c r="S70" s="82"/>
      <c r="T70" s="50"/>
      <c r="U70" s="87"/>
    </row>
    <row r="71" spans="1:21" x14ac:dyDescent="0.2">
      <c r="A71" s="280" t="s">
        <v>337</v>
      </c>
      <c r="B71" s="52" t="s">
        <v>98</v>
      </c>
      <c r="C71" s="58"/>
      <c r="D71" s="99"/>
      <c r="E71" s="54"/>
      <c r="F71" s="54"/>
      <c r="G71" s="76">
        <v>15.990495749999869</v>
      </c>
      <c r="H71" s="39">
        <v>0</v>
      </c>
      <c r="I71" s="40">
        <v>0</v>
      </c>
      <c r="J71" s="38">
        <v>0</v>
      </c>
      <c r="K71" s="39">
        <v>0</v>
      </c>
      <c r="L71" s="77">
        <v>0</v>
      </c>
      <c r="M71" s="87"/>
      <c r="N71" s="76">
        <v>0</v>
      </c>
      <c r="O71" s="39">
        <v>0</v>
      </c>
      <c r="P71" s="40">
        <v>0</v>
      </c>
      <c r="Q71" s="38">
        <v>0</v>
      </c>
      <c r="R71" s="39">
        <v>0</v>
      </c>
      <c r="S71" s="77">
        <v>0</v>
      </c>
      <c r="T71" s="117"/>
      <c r="U71" s="88">
        <f t="shared" ref="U71:U83" si="11">SUM(G71:L71,N71:S71)</f>
        <v>15.990495749999869</v>
      </c>
    </row>
    <row r="72" spans="1:21" x14ac:dyDescent="0.2">
      <c r="A72" s="280" t="s">
        <v>338</v>
      </c>
      <c r="B72" s="55"/>
      <c r="C72" s="59" t="s">
        <v>54</v>
      </c>
      <c r="D72" s="36" t="s">
        <v>157</v>
      </c>
      <c r="E72" s="36"/>
      <c r="F72" s="36"/>
      <c r="G72" s="70">
        <v>207.14212021956163</v>
      </c>
      <c r="H72" s="5">
        <v>0</v>
      </c>
      <c r="I72" s="17">
        <v>105.49999999999991</v>
      </c>
      <c r="J72" s="23">
        <v>0</v>
      </c>
      <c r="K72" s="5">
        <v>0</v>
      </c>
      <c r="L72" s="71">
        <v>0</v>
      </c>
      <c r="M72" s="87"/>
      <c r="N72" s="70">
        <v>0</v>
      </c>
      <c r="O72" s="5">
        <v>0</v>
      </c>
      <c r="P72" s="17">
        <v>0</v>
      </c>
      <c r="Q72" s="23">
        <v>0</v>
      </c>
      <c r="R72" s="5">
        <v>0</v>
      </c>
      <c r="S72" s="71">
        <v>0</v>
      </c>
      <c r="T72" s="117"/>
      <c r="U72" s="84">
        <f t="shared" si="11"/>
        <v>312.64212021956155</v>
      </c>
    </row>
    <row r="73" spans="1:21" x14ac:dyDescent="0.2">
      <c r="A73" s="280" t="s">
        <v>339</v>
      </c>
      <c r="B73" s="55"/>
      <c r="C73" s="62" t="s">
        <v>55</v>
      </c>
      <c r="D73" s="36" t="s">
        <v>158</v>
      </c>
      <c r="E73" s="36"/>
      <c r="F73" s="36"/>
      <c r="G73" s="70">
        <v>87.604486133334845</v>
      </c>
      <c r="H73" s="5">
        <v>0</v>
      </c>
      <c r="I73" s="17">
        <v>39.680000000000021</v>
      </c>
      <c r="J73" s="23">
        <v>0</v>
      </c>
      <c r="K73" s="5">
        <v>0</v>
      </c>
      <c r="L73" s="71">
        <v>0</v>
      </c>
      <c r="M73" s="87"/>
      <c r="N73" s="70">
        <v>0</v>
      </c>
      <c r="O73" s="5">
        <v>0</v>
      </c>
      <c r="P73" s="17">
        <v>0</v>
      </c>
      <c r="Q73" s="23">
        <v>0</v>
      </c>
      <c r="R73" s="5">
        <v>0</v>
      </c>
      <c r="S73" s="71">
        <v>0</v>
      </c>
      <c r="T73" s="117"/>
      <c r="U73" s="84">
        <f t="shared" si="11"/>
        <v>127.28448613333487</v>
      </c>
    </row>
    <row r="74" spans="1:21" x14ac:dyDescent="0.2">
      <c r="A74" s="280" t="s">
        <v>340</v>
      </c>
      <c r="B74" s="56"/>
      <c r="C74" s="59" t="s">
        <v>56</v>
      </c>
      <c r="D74" s="36" t="s">
        <v>159</v>
      </c>
      <c r="E74" s="36"/>
      <c r="F74" s="36"/>
      <c r="G74" s="70">
        <v>217.38245333334635</v>
      </c>
      <c r="H74" s="5">
        <v>0</v>
      </c>
      <c r="I74" s="17">
        <v>53.499000000000024</v>
      </c>
      <c r="J74" s="23">
        <v>0</v>
      </c>
      <c r="K74" s="5">
        <v>0</v>
      </c>
      <c r="L74" s="71">
        <v>0</v>
      </c>
      <c r="M74" s="87"/>
      <c r="N74" s="70">
        <v>0</v>
      </c>
      <c r="O74" s="5">
        <v>0</v>
      </c>
      <c r="P74" s="17">
        <v>0</v>
      </c>
      <c r="Q74" s="23">
        <v>0</v>
      </c>
      <c r="R74" s="5">
        <v>0</v>
      </c>
      <c r="S74" s="71">
        <v>0</v>
      </c>
      <c r="T74" s="117"/>
      <c r="U74" s="84">
        <f t="shared" si="11"/>
        <v>270.88145333334637</v>
      </c>
    </row>
    <row r="75" spans="1:21" x14ac:dyDescent="0.2">
      <c r="A75" s="280" t="s">
        <v>341</v>
      </c>
      <c r="B75" s="55"/>
      <c r="C75" s="59" t="s">
        <v>57</v>
      </c>
      <c r="D75" s="36" t="s">
        <v>160</v>
      </c>
      <c r="E75" s="36"/>
      <c r="F75" s="36"/>
      <c r="G75" s="70">
        <v>165.371104027146</v>
      </c>
      <c r="H75" s="5">
        <v>0</v>
      </c>
      <c r="I75" s="17">
        <v>29.797999999999998</v>
      </c>
      <c r="J75" s="23">
        <v>0</v>
      </c>
      <c r="K75" s="5">
        <v>0</v>
      </c>
      <c r="L75" s="71">
        <v>0</v>
      </c>
      <c r="M75" s="87"/>
      <c r="N75" s="70">
        <v>0</v>
      </c>
      <c r="O75" s="5">
        <v>0</v>
      </c>
      <c r="P75" s="17">
        <v>0</v>
      </c>
      <c r="Q75" s="23">
        <v>0</v>
      </c>
      <c r="R75" s="5">
        <v>0</v>
      </c>
      <c r="S75" s="71">
        <v>0</v>
      </c>
      <c r="T75" s="117"/>
      <c r="U75" s="84">
        <f t="shared" si="11"/>
        <v>195.16910402714601</v>
      </c>
    </row>
    <row r="76" spans="1:21" x14ac:dyDescent="0.2">
      <c r="A76" s="280" t="s">
        <v>342</v>
      </c>
      <c r="B76" s="55"/>
      <c r="C76" s="59" t="s">
        <v>58</v>
      </c>
      <c r="D76" s="36" t="s">
        <v>161</v>
      </c>
      <c r="E76" s="36"/>
      <c r="F76" s="36"/>
      <c r="G76" s="70">
        <v>578.55314718365901</v>
      </c>
      <c r="H76" s="5">
        <v>0</v>
      </c>
      <c r="I76" s="17">
        <v>78.005999999999943</v>
      </c>
      <c r="J76" s="23">
        <v>0</v>
      </c>
      <c r="K76" s="5">
        <v>0</v>
      </c>
      <c r="L76" s="71">
        <v>0</v>
      </c>
      <c r="M76" s="87"/>
      <c r="N76" s="70">
        <v>0</v>
      </c>
      <c r="O76" s="5">
        <v>0</v>
      </c>
      <c r="P76" s="17">
        <v>0</v>
      </c>
      <c r="Q76" s="23">
        <v>0</v>
      </c>
      <c r="R76" s="5">
        <v>0</v>
      </c>
      <c r="S76" s="71">
        <v>0</v>
      </c>
      <c r="T76" s="117"/>
      <c r="U76" s="84">
        <f t="shared" si="11"/>
        <v>656.55914718365898</v>
      </c>
    </row>
    <row r="77" spans="1:21" x14ac:dyDescent="0.2">
      <c r="A77" s="280" t="s">
        <v>343</v>
      </c>
      <c r="B77" s="55"/>
      <c r="C77" s="59" t="s">
        <v>59</v>
      </c>
      <c r="D77" s="36" t="s">
        <v>162</v>
      </c>
      <c r="E77" s="36"/>
      <c r="F77" s="36"/>
      <c r="G77" s="70">
        <v>110.46613333333232</v>
      </c>
      <c r="H77" s="5">
        <v>2.1334000000000017</v>
      </c>
      <c r="I77" s="17">
        <v>96.497999999999848</v>
      </c>
      <c r="J77" s="23">
        <v>0</v>
      </c>
      <c r="K77" s="5">
        <v>0</v>
      </c>
      <c r="L77" s="71">
        <v>0</v>
      </c>
      <c r="M77" s="87"/>
      <c r="N77" s="70">
        <v>0</v>
      </c>
      <c r="O77" s="5">
        <v>0</v>
      </c>
      <c r="P77" s="17">
        <v>0.44400000000000001</v>
      </c>
      <c r="Q77" s="23">
        <v>0</v>
      </c>
      <c r="R77" s="5">
        <v>0</v>
      </c>
      <c r="S77" s="71">
        <v>0</v>
      </c>
      <c r="T77" s="117"/>
      <c r="U77" s="84">
        <f t="shared" si="11"/>
        <v>209.54153333333215</v>
      </c>
    </row>
    <row r="78" spans="1:21" x14ac:dyDescent="0.2">
      <c r="A78" s="280" t="s">
        <v>344</v>
      </c>
      <c r="B78" s="55"/>
      <c r="C78" s="59" t="s">
        <v>60</v>
      </c>
      <c r="D78" s="36" t="s">
        <v>163</v>
      </c>
      <c r="E78" s="36"/>
      <c r="F78" s="36"/>
      <c r="G78" s="70">
        <v>257.98234715368903</v>
      </c>
      <c r="H78" s="5">
        <v>0</v>
      </c>
      <c r="I78" s="17">
        <v>77.959999999999994</v>
      </c>
      <c r="J78" s="23">
        <v>0</v>
      </c>
      <c r="K78" s="5">
        <v>0</v>
      </c>
      <c r="L78" s="71">
        <v>0</v>
      </c>
      <c r="M78" s="87"/>
      <c r="N78" s="70">
        <v>0</v>
      </c>
      <c r="O78" s="5">
        <v>0</v>
      </c>
      <c r="P78" s="17">
        <v>0</v>
      </c>
      <c r="Q78" s="23">
        <v>0</v>
      </c>
      <c r="R78" s="5">
        <v>0</v>
      </c>
      <c r="S78" s="71">
        <v>0</v>
      </c>
      <c r="T78" s="117"/>
      <c r="U78" s="84">
        <f t="shared" si="11"/>
        <v>335.94234715368901</v>
      </c>
    </row>
    <row r="79" spans="1:21" x14ac:dyDescent="0.2">
      <c r="A79" s="280" t="s">
        <v>345</v>
      </c>
      <c r="B79" s="56"/>
      <c r="C79" s="62" t="s">
        <v>61</v>
      </c>
      <c r="D79" s="36" t="s">
        <v>164</v>
      </c>
      <c r="E79" s="36"/>
      <c r="F79" s="36"/>
      <c r="G79" s="70">
        <v>175.01281439518638</v>
      </c>
      <c r="H79" s="5">
        <v>2.1334000000000017</v>
      </c>
      <c r="I79" s="17">
        <v>54.49500000000004</v>
      </c>
      <c r="J79" s="23">
        <v>0</v>
      </c>
      <c r="K79" s="5">
        <v>0</v>
      </c>
      <c r="L79" s="71">
        <v>0</v>
      </c>
      <c r="M79" s="87"/>
      <c r="N79" s="70">
        <v>0</v>
      </c>
      <c r="O79" s="5">
        <v>0</v>
      </c>
      <c r="P79" s="17">
        <v>0</v>
      </c>
      <c r="Q79" s="23">
        <v>0</v>
      </c>
      <c r="R79" s="5">
        <v>0</v>
      </c>
      <c r="S79" s="71">
        <v>0</v>
      </c>
      <c r="T79" s="117"/>
      <c r="U79" s="84">
        <f t="shared" si="11"/>
        <v>231.64121439518641</v>
      </c>
    </row>
    <row r="80" spans="1:21" x14ac:dyDescent="0.2">
      <c r="A80" s="280" t="s">
        <v>346</v>
      </c>
      <c r="B80" s="55"/>
      <c r="C80" s="59" t="s">
        <v>62</v>
      </c>
      <c r="D80" s="36" t="s">
        <v>165</v>
      </c>
      <c r="E80" s="36"/>
      <c r="F80" s="36"/>
      <c r="G80" s="70">
        <v>194.13276200000132</v>
      </c>
      <c r="H80" s="5">
        <v>0</v>
      </c>
      <c r="I80" s="17">
        <v>35.203999999999994</v>
      </c>
      <c r="J80" s="23">
        <v>0</v>
      </c>
      <c r="K80" s="5">
        <v>0</v>
      </c>
      <c r="L80" s="71">
        <v>0</v>
      </c>
      <c r="M80" s="87"/>
      <c r="N80" s="70">
        <v>0</v>
      </c>
      <c r="O80" s="5">
        <v>0</v>
      </c>
      <c r="P80" s="17">
        <v>0</v>
      </c>
      <c r="Q80" s="23">
        <v>0</v>
      </c>
      <c r="R80" s="5">
        <v>0</v>
      </c>
      <c r="S80" s="71">
        <v>0</v>
      </c>
      <c r="T80" s="117"/>
      <c r="U80" s="84">
        <f t="shared" si="11"/>
        <v>229.33676200000133</v>
      </c>
    </row>
    <row r="81" spans="1:21" x14ac:dyDescent="0.2">
      <c r="A81" s="280" t="s">
        <v>347</v>
      </c>
      <c r="B81" s="55"/>
      <c r="C81" s="59" t="s">
        <v>63</v>
      </c>
      <c r="D81" s="36" t="s">
        <v>63</v>
      </c>
      <c r="E81" s="36"/>
      <c r="F81" s="36"/>
      <c r="G81" s="70">
        <v>0</v>
      </c>
      <c r="H81" s="5">
        <v>0</v>
      </c>
      <c r="I81" s="17">
        <v>4.4450000000000003</v>
      </c>
      <c r="J81" s="23">
        <v>0</v>
      </c>
      <c r="K81" s="5">
        <v>0</v>
      </c>
      <c r="L81" s="71">
        <v>0</v>
      </c>
      <c r="M81" s="87"/>
      <c r="N81" s="70">
        <v>0</v>
      </c>
      <c r="O81" s="5">
        <v>0</v>
      </c>
      <c r="P81" s="17">
        <v>0</v>
      </c>
      <c r="Q81" s="23">
        <v>0</v>
      </c>
      <c r="R81" s="5">
        <v>0</v>
      </c>
      <c r="S81" s="71">
        <v>0</v>
      </c>
      <c r="T81" s="117"/>
      <c r="U81" s="84">
        <f t="shared" si="11"/>
        <v>4.4450000000000003</v>
      </c>
    </row>
    <row r="82" spans="1:21" x14ac:dyDescent="0.2">
      <c r="A82" s="280" t="s">
        <v>348</v>
      </c>
      <c r="B82" s="56"/>
      <c r="C82" s="102"/>
      <c r="D82" s="37" t="s">
        <v>77</v>
      </c>
      <c r="E82" s="50"/>
      <c r="F82" s="50"/>
      <c r="G82" s="81">
        <v>28.809999999999956</v>
      </c>
      <c r="H82" s="8">
        <v>0</v>
      </c>
      <c r="I82" s="22">
        <v>0</v>
      </c>
      <c r="J82" s="28">
        <v>0</v>
      </c>
      <c r="K82" s="8">
        <v>0</v>
      </c>
      <c r="L82" s="82">
        <v>0</v>
      </c>
      <c r="M82" s="35"/>
      <c r="N82" s="81">
        <v>0</v>
      </c>
      <c r="O82" s="8">
        <v>0</v>
      </c>
      <c r="P82" s="22">
        <v>0</v>
      </c>
      <c r="Q82" s="28">
        <v>0</v>
      </c>
      <c r="R82" s="8">
        <v>0</v>
      </c>
      <c r="S82" s="82">
        <v>0</v>
      </c>
      <c r="T82" s="50"/>
      <c r="U82" s="87">
        <f t="shared" si="11"/>
        <v>28.809999999999956</v>
      </c>
    </row>
    <row r="83" spans="1:21" s="2" customFormat="1" x14ac:dyDescent="0.2">
      <c r="B83" s="57" t="s">
        <v>109</v>
      </c>
      <c r="C83" s="61"/>
      <c r="D83" s="47"/>
      <c r="E83" s="47"/>
      <c r="F83" s="47"/>
      <c r="G83" s="74">
        <f>SUM(G71:G82)</f>
        <v>2038.4478635292569</v>
      </c>
      <c r="H83" s="44">
        <f t="shared" ref="H83:L83" si="12">SUM(H71:H82)</f>
        <v>4.2668000000000035</v>
      </c>
      <c r="I83" s="45">
        <f t="shared" si="12"/>
        <v>575.08499999999981</v>
      </c>
      <c r="J83" s="43">
        <f t="shared" si="12"/>
        <v>0</v>
      </c>
      <c r="K83" s="44">
        <f t="shared" si="12"/>
        <v>0</v>
      </c>
      <c r="L83" s="75">
        <f t="shared" si="12"/>
        <v>0</v>
      </c>
      <c r="M83" s="46"/>
      <c r="N83" s="74">
        <f t="shared" ref="N83:S83" si="13">SUM(N71:N82)</f>
        <v>0</v>
      </c>
      <c r="O83" s="44">
        <f t="shared" si="13"/>
        <v>0</v>
      </c>
      <c r="P83" s="45">
        <f t="shared" si="13"/>
        <v>0.44400000000000001</v>
      </c>
      <c r="Q83" s="43">
        <f t="shared" si="13"/>
        <v>0</v>
      </c>
      <c r="R83" s="44">
        <f t="shared" si="13"/>
        <v>0</v>
      </c>
      <c r="S83" s="75">
        <f t="shared" si="13"/>
        <v>0</v>
      </c>
      <c r="T83" s="47"/>
      <c r="U83" s="86">
        <f t="shared" si="11"/>
        <v>2618.2436635292565</v>
      </c>
    </row>
    <row r="84" spans="1:21" x14ac:dyDescent="0.2">
      <c r="B84" s="56"/>
      <c r="C84" s="123"/>
      <c r="D84" s="50"/>
      <c r="E84" s="50"/>
      <c r="F84" s="50"/>
      <c r="G84" s="124"/>
      <c r="H84" s="125"/>
      <c r="I84" s="126"/>
      <c r="J84" s="127"/>
      <c r="K84" s="125"/>
      <c r="L84" s="128"/>
      <c r="M84" s="35"/>
      <c r="N84" s="124"/>
      <c r="O84" s="125"/>
      <c r="P84" s="126"/>
      <c r="Q84" s="127"/>
      <c r="R84" s="125"/>
      <c r="S84" s="128"/>
      <c r="T84" s="50"/>
      <c r="U84" s="129"/>
    </row>
    <row r="85" spans="1:21" x14ac:dyDescent="0.2">
      <c r="B85" s="52" t="s">
        <v>96</v>
      </c>
      <c r="C85" s="58"/>
      <c r="D85" s="99"/>
      <c r="E85" s="54"/>
      <c r="F85" s="54"/>
      <c r="G85" s="76"/>
      <c r="H85" s="39"/>
      <c r="I85" s="40"/>
      <c r="J85" s="38"/>
      <c r="K85" s="39"/>
      <c r="L85" s="77"/>
      <c r="M85" s="87"/>
      <c r="N85" s="76"/>
      <c r="O85" s="39"/>
      <c r="P85" s="40"/>
      <c r="Q85" s="38"/>
      <c r="R85" s="39"/>
      <c r="S85" s="77"/>
      <c r="T85" s="117"/>
      <c r="U85" s="88"/>
    </row>
    <row r="86" spans="1:21" s="279" customFormat="1" x14ac:dyDescent="0.2">
      <c r="A86" s="280" t="s">
        <v>349</v>
      </c>
      <c r="B86" s="278"/>
      <c r="C86" s="62"/>
      <c r="D86" s="42" t="s">
        <v>277</v>
      </c>
      <c r="E86" s="42"/>
      <c r="F86" s="42"/>
      <c r="G86" s="76">
        <v>0</v>
      </c>
      <c r="H86" s="39">
        <v>0</v>
      </c>
      <c r="I86" s="40">
        <v>50.488000000000042</v>
      </c>
      <c r="J86" s="38">
        <v>0</v>
      </c>
      <c r="K86" s="39">
        <v>0</v>
      </c>
      <c r="L86" s="77">
        <v>0</v>
      </c>
      <c r="M86" s="87"/>
      <c r="N86" s="76">
        <v>0</v>
      </c>
      <c r="O86" s="39">
        <v>0</v>
      </c>
      <c r="P86" s="40">
        <v>0</v>
      </c>
      <c r="Q86" s="38">
        <v>0</v>
      </c>
      <c r="R86" s="39">
        <v>0</v>
      </c>
      <c r="S86" s="77">
        <v>0</v>
      </c>
      <c r="T86" s="117"/>
      <c r="U86" s="88">
        <f t="shared" ref="U86:U104" si="14">SUM(G86:L86,N86:S86)</f>
        <v>50.488000000000042</v>
      </c>
    </row>
    <row r="87" spans="1:21" x14ac:dyDescent="0.2">
      <c r="A87" s="280" t="s">
        <v>350</v>
      </c>
      <c r="B87" s="55"/>
      <c r="C87" s="59" t="s">
        <v>68</v>
      </c>
      <c r="D87" s="36" t="s">
        <v>170</v>
      </c>
      <c r="E87" s="36"/>
      <c r="F87" s="36"/>
      <c r="G87" s="70">
        <v>465.85754684999119</v>
      </c>
      <c r="H87" s="5">
        <v>0</v>
      </c>
      <c r="I87" s="17">
        <v>12.733999999999996</v>
      </c>
      <c r="J87" s="23">
        <v>0</v>
      </c>
      <c r="K87" s="5">
        <v>0</v>
      </c>
      <c r="L87" s="71">
        <v>0</v>
      </c>
      <c r="M87" s="87"/>
      <c r="N87" s="70">
        <v>0</v>
      </c>
      <c r="O87" s="5">
        <v>0</v>
      </c>
      <c r="P87" s="17">
        <v>1.0660000000000001</v>
      </c>
      <c r="Q87" s="23">
        <v>0</v>
      </c>
      <c r="R87" s="5">
        <v>0</v>
      </c>
      <c r="S87" s="71">
        <v>0</v>
      </c>
      <c r="T87" s="117"/>
      <c r="U87" s="84">
        <f t="shared" si="14"/>
        <v>479.65754684999115</v>
      </c>
    </row>
    <row r="88" spans="1:21" x14ac:dyDescent="0.2">
      <c r="A88" s="280" t="s">
        <v>351</v>
      </c>
      <c r="B88" s="54"/>
      <c r="C88" s="59" t="s">
        <v>64</v>
      </c>
      <c r="D88" s="36"/>
      <c r="E88" s="36" t="s">
        <v>166</v>
      </c>
      <c r="F88" s="36"/>
      <c r="G88" s="70">
        <v>0</v>
      </c>
      <c r="H88" s="5">
        <v>0</v>
      </c>
      <c r="I88" s="17">
        <v>35.955000000000013</v>
      </c>
      <c r="J88" s="23">
        <v>0</v>
      </c>
      <c r="K88" s="5">
        <v>0</v>
      </c>
      <c r="L88" s="71">
        <v>0</v>
      </c>
      <c r="M88" s="87"/>
      <c r="N88" s="70">
        <v>0</v>
      </c>
      <c r="O88" s="5">
        <v>0</v>
      </c>
      <c r="P88" s="17">
        <v>0</v>
      </c>
      <c r="Q88" s="23">
        <v>0</v>
      </c>
      <c r="R88" s="5">
        <v>0</v>
      </c>
      <c r="S88" s="71">
        <v>0</v>
      </c>
      <c r="T88" s="117"/>
      <c r="U88" s="84">
        <f t="shared" si="14"/>
        <v>35.955000000000013</v>
      </c>
    </row>
    <row r="89" spans="1:21" x14ac:dyDescent="0.2">
      <c r="A89" s="280" t="s">
        <v>352</v>
      </c>
      <c r="B89" s="55"/>
      <c r="C89" s="59" t="s">
        <v>65</v>
      </c>
      <c r="D89" s="36"/>
      <c r="E89" s="36" t="s">
        <v>167</v>
      </c>
      <c r="F89" s="36"/>
      <c r="G89" s="70">
        <v>0</v>
      </c>
      <c r="H89" s="5">
        <v>0</v>
      </c>
      <c r="I89" s="17">
        <v>65.598000000000056</v>
      </c>
      <c r="J89" s="23">
        <v>0</v>
      </c>
      <c r="K89" s="5">
        <v>0</v>
      </c>
      <c r="L89" s="71">
        <v>0</v>
      </c>
      <c r="M89" s="87"/>
      <c r="N89" s="70">
        <v>0</v>
      </c>
      <c r="O89" s="5">
        <v>0</v>
      </c>
      <c r="P89" s="17">
        <v>0</v>
      </c>
      <c r="Q89" s="23">
        <v>0</v>
      </c>
      <c r="R89" s="5">
        <v>0</v>
      </c>
      <c r="S89" s="71">
        <v>0</v>
      </c>
      <c r="T89" s="117"/>
      <c r="U89" s="84">
        <f t="shared" si="14"/>
        <v>65.598000000000056</v>
      </c>
    </row>
    <row r="90" spans="1:21" x14ac:dyDescent="0.2">
      <c r="A90" s="280" t="s">
        <v>353</v>
      </c>
      <c r="B90" s="55"/>
      <c r="C90" s="62" t="s">
        <v>66</v>
      </c>
      <c r="D90" s="36"/>
      <c r="E90" s="36" t="s">
        <v>168</v>
      </c>
      <c r="F90" s="36"/>
      <c r="G90" s="70">
        <v>0</v>
      </c>
      <c r="H90" s="5">
        <v>0</v>
      </c>
      <c r="I90" s="17">
        <v>17.093999999999998</v>
      </c>
      <c r="J90" s="23">
        <v>0</v>
      </c>
      <c r="K90" s="5">
        <v>0</v>
      </c>
      <c r="L90" s="71">
        <v>0</v>
      </c>
      <c r="M90" s="87"/>
      <c r="N90" s="70">
        <v>0</v>
      </c>
      <c r="O90" s="5">
        <v>0</v>
      </c>
      <c r="P90" s="17">
        <v>0</v>
      </c>
      <c r="Q90" s="23">
        <v>0</v>
      </c>
      <c r="R90" s="5">
        <v>0</v>
      </c>
      <c r="S90" s="71">
        <v>0</v>
      </c>
      <c r="T90" s="117"/>
      <c r="U90" s="84">
        <f t="shared" si="14"/>
        <v>17.093999999999998</v>
      </c>
    </row>
    <row r="91" spans="1:21" x14ac:dyDescent="0.2">
      <c r="A91" s="280" t="s">
        <v>354</v>
      </c>
      <c r="B91" s="55"/>
      <c r="C91" s="59" t="s">
        <v>67</v>
      </c>
      <c r="D91" s="36"/>
      <c r="E91" s="36" t="s">
        <v>169</v>
      </c>
      <c r="F91" s="36"/>
      <c r="G91" s="70">
        <v>0.75600000000000012</v>
      </c>
      <c r="H91" s="5">
        <v>6.6629999999999985</v>
      </c>
      <c r="I91" s="17">
        <v>4.0620000000000003</v>
      </c>
      <c r="J91" s="23">
        <v>0</v>
      </c>
      <c r="K91" s="5">
        <v>0.33299999999999996</v>
      </c>
      <c r="L91" s="71">
        <v>0</v>
      </c>
      <c r="M91" s="87"/>
      <c r="N91" s="70">
        <v>0</v>
      </c>
      <c r="O91" s="5">
        <v>0.66599999999999993</v>
      </c>
      <c r="P91" s="17">
        <v>0</v>
      </c>
      <c r="Q91" s="23">
        <v>0</v>
      </c>
      <c r="R91" s="5">
        <v>0</v>
      </c>
      <c r="S91" s="71">
        <v>0</v>
      </c>
      <c r="T91" s="117"/>
      <c r="U91" s="84">
        <f t="shared" si="14"/>
        <v>12.479999999999999</v>
      </c>
    </row>
    <row r="92" spans="1:21" x14ac:dyDescent="0.2">
      <c r="A92" s="280" t="s">
        <v>355</v>
      </c>
      <c r="B92" s="55"/>
      <c r="C92" s="59" t="s">
        <v>69</v>
      </c>
      <c r="D92" s="36"/>
      <c r="E92" s="36" t="s">
        <v>171</v>
      </c>
      <c r="F92" s="36"/>
      <c r="G92" s="70">
        <v>0</v>
      </c>
      <c r="H92" s="5">
        <v>0</v>
      </c>
      <c r="I92" s="17">
        <v>101.70799999999994</v>
      </c>
      <c r="J92" s="23">
        <v>0</v>
      </c>
      <c r="K92" s="5">
        <v>0</v>
      </c>
      <c r="L92" s="71">
        <v>0</v>
      </c>
      <c r="M92" s="87"/>
      <c r="N92" s="70">
        <v>0</v>
      </c>
      <c r="O92" s="5">
        <v>0</v>
      </c>
      <c r="P92" s="17">
        <v>0</v>
      </c>
      <c r="Q92" s="23">
        <v>0</v>
      </c>
      <c r="R92" s="5">
        <v>0</v>
      </c>
      <c r="S92" s="71">
        <v>0</v>
      </c>
      <c r="T92" s="117"/>
      <c r="U92" s="84">
        <f t="shared" si="14"/>
        <v>101.70799999999994</v>
      </c>
    </row>
    <row r="93" spans="1:21" x14ac:dyDescent="0.2">
      <c r="A93" s="280" t="s">
        <v>356</v>
      </c>
      <c r="B93" s="55"/>
      <c r="C93" s="59" t="s">
        <v>70</v>
      </c>
      <c r="D93" s="36"/>
      <c r="E93" s="36" t="s">
        <v>172</v>
      </c>
      <c r="F93" s="36"/>
      <c r="G93" s="70">
        <v>0</v>
      </c>
      <c r="H93" s="5">
        <v>0</v>
      </c>
      <c r="I93" s="17">
        <v>3.5790000000000006</v>
      </c>
      <c r="J93" s="23">
        <v>0</v>
      </c>
      <c r="K93" s="5">
        <v>0</v>
      </c>
      <c r="L93" s="71">
        <v>0</v>
      </c>
      <c r="M93" s="87"/>
      <c r="N93" s="70">
        <v>0</v>
      </c>
      <c r="O93" s="5">
        <v>0</v>
      </c>
      <c r="P93" s="17">
        <v>0</v>
      </c>
      <c r="Q93" s="23">
        <v>0</v>
      </c>
      <c r="R93" s="5">
        <v>0</v>
      </c>
      <c r="S93" s="71">
        <v>0</v>
      </c>
      <c r="T93" s="117"/>
      <c r="U93" s="84">
        <f t="shared" si="14"/>
        <v>3.5790000000000006</v>
      </c>
    </row>
    <row r="94" spans="1:21" x14ac:dyDescent="0.2">
      <c r="A94" s="280" t="s">
        <v>357</v>
      </c>
      <c r="B94" s="55"/>
      <c r="C94" s="62" t="s">
        <v>71</v>
      </c>
      <c r="D94" s="36"/>
      <c r="E94" s="36" t="s">
        <v>173</v>
      </c>
      <c r="F94" s="36"/>
      <c r="G94" s="70">
        <v>7.2000000000000036E-2</v>
      </c>
      <c r="H94" s="5">
        <v>0</v>
      </c>
      <c r="I94" s="17">
        <v>6.2240000000000011</v>
      </c>
      <c r="J94" s="23">
        <v>0</v>
      </c>
      <c r="K94" s="5">
        <v>0</v>
      </c>
      <c r="L94" s="71">
        <v>0</v>
      </c>
      <c r="M94" s="87"/>
      <c r="N94" s="70">
        <v>0</v>
      </c>
      <c r="O94" s="5">
        <v>0</v>
      </c>
      <c r="P94" s="17">
        <v>0</v>
      </c>
      <c r="Q94" s="23">
        <v>0</v>
      </c>
      <c r="R94" s="5">
        <v>0</v>
      </c>
      <c r="S94" s="71">
        <v>0</v>
      </c>
      <c r="T94" s="117"/>
      <c r="U94" s="84">
        <f t="shared" si="14"/>
        <v>6.2960000000000012</v>
      </c>
    </row>
    <row r="95" spans="1:21" x14ac:dyDescent="0.2">
      <c r="A95" s="280" t="s">
        <v>358</v>
      </c>
      <c r="B95" s="56"/>
      <c r="C95" s="60" t="s">
        <v>72</v>
      </c>
      <c r="D95" s="36"/>
      <c r="E95" s="36" t="s">
        <v>174</v>
      </c>
      <c r="F95" s="36"/>
      <c r="G95" s="70">
        <v>0</v>
      </c>
      <c r="H95" s="5">
        <v>0</v>
      </c>
      <c r="I95" s="17">
        <v>5</v>
      </c>
      <c r="J95" s="23">
        <v>0</v>
      </c>
      <c r="K95" s="5">
        <v>0</v>
      </c>
      <c r="L95" s="71">
        <v>0</v>
      </c>
      <c r="M95" s="87"/>
      <c r="N95" s="70">
        <v>0</v>
      </c>
      <c r="O95" s="5">
        <v>0</v>
      </c>
      <c r="P95" s="17">
        <v>0</v>
      </c>
      <c r="Q95" s="23">
        <v>0</v>
      </c>
      <c r="R95" s="5">
        <v>0</v>
      </c>
      <c r="S95" s="71">
        <v>0</v>
      </c>
      <c r="T95" s="117"/>
      <c r="U95" s="84">
        <f t="shared" si="14"/>
        <v>5</v>
      </c>
    </row>
    <row r="96" spans="1:21" x14ac:dyDescent="0.2">
      <c r="A96" s="280" t="s">
        <v>359</v>
      </c>
      <c r="B96" s="55"/>
      <c r="C96" s="59" t="s">
        <v>73</v>
      </c>
      <c r="D96" s="36"/>
      <c r="E96" s="36" t="s">
        <v>175</v>
      </c>
      <c r="F96" s="36"/>
      <c r="G96" s="70">
        <v>0</v>
      </c>
      <c r="H96" s="5">
        <v>0</v>
      </c>
      <c r="I96" s="17">
        <v>32.911999999999999</v>
      </c>
      <c r="J96" s="23">
        <v>0</v>
      </c>
      <c r="K96" s="5">
        <v>0</v>
      </c>
      <c r="L96" s="71">
        <v>0</v>
      </c>
      <c r="M96" s="87"/>
      <c r="N96" s="70">
        <v>0</v>
      </c>
      <c r="O96" s="5">
        <v>0</v>
      </c>
      <c r="P96" s="17">
        <v>0</v>
      </c>
      <c r="Q96" s="23">
        <v>0</v>
      </c>
      <c r="R96" s="5">
        <v>0</v>
      </c>
      <c r="S96" s="71">
        <v>0</v>
      </c>
      <c r="T96" s="117"/>
      <c r="U96" s="84">
        <f t="shared" si="14"/>
        <v>32.911999999999999</v>
      </c>
    </row>
    <row r="97" spans="1:22" x14ac:dyDescent="0.2">
      <c r="A97" s="280" t="s">
        <v>360</v>
      </c>
      <c r="B97" s="55"/>
      <c r="C97" s="59" t="s">
        <v>74</v>
      </c>
      <c r="D97" s="36"/>
      <c r="E97" s="36" t="s">
        <v>176</v>
      </c>
      <c r="F97" s="36"/>
      <c r="G97" s="70">
        <v>0</v>
      </c>
      <c r="H97" s="5">
        <v>26.332999999999998</v>
      </c>
      <c r="I97" s="17">
        <v>34.461000000000006</v>
      </c>
      <c r="J97" s="23">
        <v>0</v>
      </c>
      <c r="K97" s="5">
        <v>0</v>
      </c>
      <c r="L97" s="71">
        <v>0</v>
      </c>
      <c r="M97" s="87"/>
      <c r="N97" s="70">
        <v>0</v>
      </c>
      <c r="O97" s="5">
        <v>0</v>
      </c>
      <c r="P97" s="17">
        <v>0</v>
      </c>
      <c r="Q97" s="23">
        <v>0</v>
      </c>
      <c r="R97" s="5">
        <v>0</v>
      </c>
      <c r="S97" s="71">
        <v>0</v>
      </c>
      <c r="T97" s="117"/>
      <c r="U97" s="84">
        <f t="shared" si="14"/>
        <v>60.794000000000004</v>
      </c>
    </row>
    <row r="98" spans="1:22" x14ac:dyDescent="0.2">
      <c r="A98" s="280" t="s">
        <v>361</v>
      </c>
      <c r="B98" s="56"/>
      <c r="C98" s="59" t="s">
        <v>75</v>
      </c>
      <c r="D98" s="36"/>
      <c r="E98" s="36" t="s">
        <v>177</v>
      </c>
      <c r="F98" s="36"/>
      <c r="G98" s="70">
        <v>0</v>
      </c>
      <c r="H98" s="5">
        <v>0</v>
      </c>
      <c r="I98" s="17">
        <v>11.401</v>
      </c>
      <c r="J98" s="23">
        <v>0</v>
      </c>
      <c r="K98" s="5">
        <v>0</v>
      </c>
      <c r="L98" s="71">
        <v>0</v>
      </c>
      <c r="M98" s="87"/>
      <c r="N98" s="70">
        <v>0</v>
      </c>
      <c r="O98" s="5">
        <v>0</v>
      </c>
      <c r="P98" s="17">
        <v>0</v>
      </c>
      <c r="Q98" s="23">
        <v>0</v>
      </c>
      <c r="R98" s="5">
        <v>0</v>
      </c>
      <c r="S98" s="71">
        <v>0</v>
      </c>
      <c r="T98" s="117"/>
      <c r="U98" s="84">
        <f t="shared" si="14"/>
        <v>11.401</v>
      </c>
    </row>
    <row r="99" spans="1:22" x14ac:dyDescent="0.2">
      <c r="A99" s="280" t="s">
        <v>362</v>
      </c>
      <c r="B99" s="55"/>
      <c r="C99" s="59" t="s">
        <v>76</v>
      </c>
      <c r="D99" s="36"/>
      <c r="E99" s="36" t="s">
        <v>178</v>
      </c>
      <c r="F99" s="36"/>
      <c r="G99" s="70">
        <v>0</v>
      </c>
      <c r="H99" s="5">
        <v>0</v>
      </c>
      <c r="I99" s="17">
        <v>22.813999999999997</v>
      </c>
      <c r="J99" s="23">
        <v>0</v>
      </c>
      <c r="K99" s="5">
        <v>0</v>
      </c>
      <c r="L99" s="71">
        <v>0</v>
      </c>
      <c r="M99" s="87"/>
      <c r="N99" s="70">
        <v>0</v>
      </c>
      <c r="O99" s="5">
        <v>0</v>
      </c>
      <c r="P99" s="17">
        <v>0</v>
      </c>
      <c r="Q99" s="23">
        <v>0</v>
      </c>
      <c r="R99" s="5">
        <v>0</v>
      </c>
      <c r="S99" s="71">
        <v>0</v>
      </c>
      <c r="T99" s="117"/>
      <c r="U99" s="84">
        <f t="shared" si="14"/>
        <v>22.813999999999997</v>
      </c>
    </row>
    <row r="100" spans="1:22" x14ac:dyDescent="0.2">
      <c r="A100" s="280" t="s">
        <v>363</v>
      </c>
      <c r="B100" s="55"/>
      <c r="C100" s="59"/>
      <c r="D100" s="36" t="s">
        <v>259</v>
      </c>
      <c r="E100" s="36"/>
      <c r="F100" s="59"/>
      <c r="G100" s="70">
        <v>0</v>
      </c>
      <c r="H100" s="5">
        <v>0</v>
      </c>
      <c r="I100" s="17">
        <v>46.645000000000032</v>
      </c>
      <c r="J100" s="23">
        <v>0</v>
      </c>
      <c r="K100" s="5">
        <v>0</v>
      </c>
      <c r="L100" s="71">
        <v>0</v>
      </c>
      <c r="M100" s="87"/>
      <c r="N100" s="70">
        <v>0</v>
      </c>
      <c r="O100" s="5">
        <v>0</v>
      </c>
      <c r="P100" s="17">
        <v>0</v>
      </c>
      <c r="Q100" s="23">
        <v>0</v>
      </c>
      <c r="R100" s="5">
        <v>0</v>
      </c>
      <c r="S100" s="71">
        <v>0</v>
      </c>
      <c r="T100" s="117"/>
      <c r="U100" s="84">
        <f t="shared" si="14"/>
        <v>46.645000000000032</v>
      </c>
    </row>
    <row r="101" spans="1:22" x14ac:dyDescent="0.2">
      <c r="A101" s="280" t="s">
        <v>364</v>
      </c>
      <c r="B101" s="54"/>
      <c r="C101" s="62" t="s">
        <v>85</v>
      </c>
      <c r="D101" s="42" t="s">
        <v>278</v>
      </c>
      <c r="E101" s="42"/>
      <c r="F101" s="62"/>
      <c r="G101" s="70">
        <v>0</v>
      </c>
      <c r="H101" s="5">
        <v>0</v>
      </c>
      <c r="I101" s="17">
        <v>22.557000000000002</v>
      </c>
      <c r="J101" s="23">
        <v>0</v>
      </c>
      <c r="K101" s="5">
        <v>0</v>
      </c>
      <c r="L101" s="71">
        <v>0</v>
      </c>
      <c r="M101" s="87"/>
      <c r="N101" s="70">
        <v>0</v>
      </c>
      <c r="O101" s="5">
        <v>0</v>
      </c>
      <c r="P101" s="17">
        <v>0</v>
      </c>
      <c r="Q101" s="23">
        <v>0</v>
      </c>
      <c r="R101" s="5">
        <v>0</v>
      </c>
      <c r="S101" s="71">
        <v>0</v>
      </c>
      <c r="T101" s="117"/>
      <c r="U101" s="84">
        <f t="shared" si="14"/>
        <v>22.557000000000002</v>
      </c>
    </row>
    <row r="102" spans="1:22" x14ac:dyDescent="0.2">
      <c r="A102" s="280" t="s">
        <v>365</v>
      </c>
      <c r="B102" s="54"/>
      <c r="C102" s="62"/>
      <c r="D102" s="42" t="s">
        <v>85</v>
      </c>
      <c r="E102" s="42"/>
      <c r="F102" s="50"/>
      <c r="G102" s="72">
        <v>0</v>
      </c>
      <c r="H102" s="7">
        <v>0</v>
      </c>
      <c r="I102" s="19">
        <v>13.411999999999997</v>
      </c>
      <c r="J102" s="25">
        <v>0</v>
      </c>
      <c r="K102" s="7">
        <v>0</v>
      </c>
      <c r="L102" s="73">
        <v>0</v>
      </c>
      <c r="M102" s="87"/>
      <c r="N102" s="72">
        <v>0</v>
      </c>
      <c r="O102" s="7">
        <v>0</v>
      </c>
      <c r="P102" s="19">
        <v>0</v>
      </c>
      <c r="Q102" s="25">
        <v>0</v>
      </c>
      <c r="R102" s="7">
        <v>0</v>
      </c>
      <c r="S102" s="73">
        <v>0</v>
      </c>
      <c r="T102" s="117"/>
      <c r="U102" s="85">
        <f t="shared" si="14"/>
        <v>13.411999999999997</v>
      </c>
    </row>
    <row r="103" spans="1:22" x14ac:dyDescent="0.2">
      <c r="A103" s="280" t="s">
        <v>366</v>
      </c>
      <c r="B103" s="56"/>
      <c r="C103" s="102" t="s">
        <v>77</v>
      </c>
      <c r="D103" s="50" t="s">
        <v>77</v>
      </c>
      <c r="F103" s="37"/>
      <c r="G103" s="72">
        <v>58.293000000000028</v>
      </c>
      <c r="H103" s="7">
        <v>0</v>
      </c>
      <c r="I103" s="19">
        <v>0</v>
      </c>
      <c r="J103" s="25">
        <v>0</v>
      </c>
      <c r="K103" s="7">
        <v>0</v>
      </c>
      <c r="L103" s="73">
        <v>0</v>
      </c>
      <c r="M103" s="87"/>
      <c r="N103" s="72">
        <v>0</v>
      </c>
      <c r="O103" s="7">
        <v>0</v>
      </c>
      <c r="P103" s="19">
        <v>0</v>
      </c>
      <c r="Q103" s="25">
        <v>0</v>
      </c>
      <c r="R103" s="7">
        <v>0</v>
      </c>
      <c r="S103" s="73">
        <v>0</v>
      </c>
      <c r="T103" s="118"/>
      <c r="U103" s="85">
        <f t="shared" si="14"/>
        <v>58.293000000000028</v>
      </c>
    </row>
    <row r="104" spans="1:22" s="2" customFormat="1" x14ac:dyDescent="0.2">
      <c r="B104" s="57" t="s">
        <v>108</v>
      </c>
      <c r="C104" s="61"/>
      <c r="D104" s="47"/>
      <c r="E104" s="47"/>
      <c r="F104" s="47"/>
      <c r="G104" s="74">
        <f>SUM(G86:G103)</f>
        <v>524.97854684999118</v>
      </c>
      <c r="H104" s="44">
        <f t="shared" ref="H104:L104" si="15">SUM(H86:H103)</f>
        <v>32.995999999999995</v>
      </c>
      <c r="I104" s="45">
        <f t="shared" si="15"/>
        <v>486.64400000000006</v>
      </c>
      <c r="J104" s="43">
        <f t="shared" si="15"/>
        <v>0</v>
      </c>
      <c r="K104" s="44">
        <f t="shared" si="15"/>
        <v>0.33299999999999996</v>
      </c>
      <c r="L104" s="75">
        <f t="shared" si="15"/>
        <v>0</v>
      </c>
      <c r="M104" s="46"/>
      <c r="N104" s="74">
        <f t="shared" ref="N104:S104" si="16">SUM(N86:N103)</f>
        <v>0</v>
      </c>
      <c r="O104" s="44">
        <f t="shared" si="16"/>
        <v>0.66599999999999993</v>
      </c>
      <c r="P104" s="45">
        <f t="shared" si="16"/>
        <v>1.0660000000000001</v>
      </c>
      <c r="Q104" s="43">
        <f t="shared" si="16"/>
        <v>0</v>
      </c>
      <c r="R104" s="44">
        <f t="shared" si="16"/>
        <v>0</v>
      </c>
      <c r="S104" s="75">
        <f t="shared" si="16"/>
        <v>0</v>
      </c>
      <c r="T104" s="47"/>
      <c r="U104" s="86">
        <f t="shared" si="14"/>
        <v>1046.6835468499912</v>
      </c>
    </row>
    <row r="105" spans="1:22" x14ac:dyDescent="0.2">
      <c r="B105" s="132"/>
      <c r="C105" s="132"/>
      <c r="D105" s="132"/>
      <c r="E105" s="132"/>
      <c r="F105" s="132"/>
      <c r="G105" s="133"/>
      <c r="H105" s="133"/>
      <c r="I105" s="133"/>
      <c r="J105" s="133"/>
      <c r="K105" s="133"/>
      <c r="L105" s="133"/>
      <c r="M105" s="133"/>
      <c r="N105" s="133"/>
      <c r="O105" s="133"/>
      <c r="P105" s="133"/>
      <c r="Q105" s="133"/>
      <c r="R105" s="133"/>
      <c r="S105" s="133"/>
      <c r="T105" s="132"/>
      <c r="U105" s="133"/>
      <c r="V105" s="50"/>
    </row>
    <row r="106" spans="1:22" x14ac:dyDescent="0.2">
      <c r="B106" s="52" t="s">
        <v>106</v>
      </c>
      <c r="C106" s="58"/>
      <c r="D106" s="99"/>
      <c r="E106" s="54"/>
      <c r="F106" s="54"/>
      <c r="G106" s="76"/>
      <c r="H106" s="39"/>
      <c r="I106" s="40"/>
      <c r="J106" s="38"/>
      <c r="K106" s="39"/>
      <c r="L106" s="77"/>
      <c r="M106" s="87"/>
      <c r="N106" s="76"/>
      <c r="O106" s="39"/>
      <c r="P106" s="40"/>
      <c r="Q106" s="38"/>
      <c r="R106" s="39"/>
      <c r="S106" s="77"/>
      <c r="T106" s="117"/>
      <c r="U106" s="88"/>
    </row>
    <row r="107" spans="1:22" x14ac:dyDescent="0.2">
      <c r="A107" s="280" t="s">
        <v>367</v>
      </c>
      <c r="B107" s="55"/>
      <c r="C107" s="59" t="s">
        <v>78</v>
      </c>
      <c r="D107" s="36" t="s">
        <v>78</v>
      </c>
      <c r="E107" s="36"/>
      <c r="F107" s="36"/>
      <c r="G107" s="70">
        <v>0</v>
      </c>
      <c r="H107" s="5">
        <v>0</v>
      </c>
      <c r="I107" s="17">
        <v>0.63300000000000001</v>
      </c>
      <c r="J107" s="23">
        <v>0</v>
      </c>
      <c r="K107" s="5">
        <v>0</v>
      </c>
      <c r="L107" s="71">
        <v>0</v>
      </c>
      <c r="M107" s="87"/>
      <c r="N107" s="70">
        <v>0</v>
      </c>
      <c r="O107" s="5">
        <v>0</v>
      </c>
      <c r="P107" s="17">
        <v>0</v>
      </c>
      <c r="Q107" s="23">
        <v>0</v>
      </c>
      <c r="R107" s="5">
        <v>0</v>
      </c>
      <c r="S107" s="71">
        <v>0</v>
      </c>
      <c r="T107" s="117"/>
      <c r="U107" s="84">
        <f t="shared" ref="U107:U119" si="17">SUM(G107:L107,N107:S107)</f>
        <v>0.63300000000000001</v>
      </c>
    </row>
    <row r="108" spans="1:22" x14ac:dyDescent="0.2">
      <c r="A108" s="280" t="s">
        <v>368</v>
      </c>
      <c r="B108" s="55"/>
      <c r="C108" s="59" t="s">
        <v>79</v>
      </c>
      <c r="D108" s="36" t="s">
        <v>262</v>
      </c>
      <c r="E108" s="36"/>
      <c r="F108" s="36"/>
      <c r="G108" s="70">
        <v>0</v>
      </c>
      <c r="H108" s="5">
        <v>0</v>
      </c>
      <c r="I108" s="17">
        <v>41.910000000000018</v>
      </c>
      <c r="J108" s="23">
        <v>0</v>
      </c>
      <c r="K108" s="5">
        <v>0</v>
      </c>
      <c r="L108" s="71">
        <v>0</v>
      </c>
      <c r="M108" s="87"/>
      <c r="N108" s="70">
        <v>0</v>
      </c>
      <c r="O108" s="5">
        <v>0</v>
      </c>
      <c r="P108" s="17">
        <v>0</v>
      </c>
      <c r="Q108" s="23">
        <v>0</v>
      </c>
      <c r="R108" s="5">
        <v>0</v>
      </c>
      <c r="S108" s="71">
        <v>0</v>
      </c>
      <c r="T108" s="117"/>
      <c r="U108" s="84">
        <f t="shared" si="17"/>
        <v>41.910000000000018</v>
      </c>
    </row>
    <row r="109" spans="1:22" x14ac:dyDescent="0.2">
      <c r="A109" s="280" t="s">
        <v>369</v>
      </c>
      <c r="B109" s="56"/>
      <c r="C109" s="102" t="s">
        <v>80</v>
      </c>
      <c r="D109" s="36" t="s">
        <v>80</v>
      </c>
      <c r="E109" s="36"/>
      <c r="F109" s="36"/>
      <c r="G109" s="70">
        <v>0</v>
      </c>
      <c r="H109" s="5">
        <v>0</v>
      </c>
      <c r="I109" s="17">
        <v>12.907999999999996</v>
      </c>
      <c r="J109" s="23">
        <v>0</v>
      </c>
      <c r="K109" s="5">
        <v>0</v>
      </c>
      <c r="L109" s="71">
        <v>0</v>
      </c>
      <c r="M109" s="87"/>
      <c r="N109" s="70">
        <v>0</v>
      </c>
      <c r="O109" s="5">
        <v>0</v>
      </c>
      <c r="P109" s="17">
        <v>0</v>
      </c>
      <c r="Q109" s="23">
        <v>0</v>
      </c>
      <c r="R109" s="5">
        <v>0</v>
      </c>
      <c r="S109" s="71">
        <v>0</v>
      </c>
      <c r="T109" s="117"/>
      <c r="U109" s="84">
        <f t="shared" si="17"/>
        <v>12.907999999999996</v>
      </c>
    </row>
    <row r="110" spans="1:22" x14ac:dyDescent="0.2">
      <c r="A110" s="280" t="s">
        <v>370</v>
      </c>
      <c r="B110" s="55"/>
      <c r="C110" s="59"/>
      <c r="D110" s="36" t="s">
        <v>261</v>
      </c>
      <c r="E110" s="36"/>
      <c r="F110" s="36"/>
      <c r="G110" s="70">
        <v>0</v>
      </c>
      <c r="H110" s="5">
        <v>0</v>
      </c>
      <c r="I110" s="17">
        <v>1</v>
      </c>
      <c r="J110" s="23">
        <v>0</v>
      </c>
      <c r="K110" s="5">
        <v>0</v>
      </c>
      <c r="L110" s="71">
        <v>0</v>
      </c>
      <c r="M110" s="87"/>
      <c r="N110" s="70">
        <v>0</v>
      </c>
      <c r="O110" s="5">
        <v>0</v>
      </c>
      <c r="P110" s="17">
        <v>0</v>
      </c>
      <c r="Q110" s="23">
        <v>0</v>
      </c>
      <c r="R110" s="5">
        <v>0</v>
      </c>
      <c r="S110" s="71">
        <v>0</v>
      </c>
      <c r="T110" s="117"/>
      <c r="U110" s="84">
        <f t="shared" si="17"/>
        <v>1</v>
      </c>
    </row>
    <row r="111" spans="1:22" x14ac:dyDescent="0.2">
      <c r="A111" s="280" t="s">
        <v>371</v>
      </c>
      <c r="B111" s="55"/>
      <c r="C111" s="59" t="s">
        <v>81</v>
      </c>
      <c r="D111" s="36" t="s">
        <v>81</v>
      </c>
      <c r="E111" s="36"/>
      <c r="F111" s="36"/>
      <c r="G111" s="70">
        <v>0</v>
      </c>
      <c r="H111" s="5">
        <v>0</v>
      </c>
      <c r="I111" s="17">
        <v>22.529999999999998</v>
      </c>
      <c r="J111" s="23">
        <v>0</v>
      </c>
      <c r="K111" s="5">
        <v>0</v>
      </c>
      <c r="L111" s="71">
        <v>0</v>
      </c>
      <c r="M111" s="87"/>
      <c r="N111" s="70">
        <v>0</v>
      </c>
      <c r="O111" s="5">
        <v>0</v>
      </c>
      <c r="P111" s="17">
        <v>0</v>
      </c>
      <c r="Q111" s="23">
        <v>0</v>
      </c>
      <c r="R111" s="5">
        <v>0</v>
      </c>
      <c r="S111" s="71">
        <v>0</v>
      </c>
      <c r="T111" s="117"/>
      <c r="U111" s="84">
        <f t="shared" si="17"/>
        <v>22.529999999999998</v>
      </c>
    </row>
    <row r="112" spans="1:22" x14ac:dyDescent="0.2">
      <c r="A112" s="280" t="s">
        <v>372</v>
      </c>
      <c r="B112" s="55"/>
      <c r="C112" s="59" t="s">
        <v>82</v>
      </c>
      <c r="D112" s="36" t="s">
        <v>82</v>
      </c>
      <c r="E112" s="36"/>
      <c r="F112" s="36"/>
      <c r="G112" s="70">
        <v>0</v>
      </c>
      <c r="H112" s="5">
        <v>0</v>
      </c>
      <c r="I112" s="17">
        <v>19.858999999999995</v>
      </c>
      <c r="J112" s="23">
        <v>0</v>
      </c>
      <c r="K112" s="5">
        <v>0</v>
      </c>
      <c r="L112" s="71">
        <v>0</v>
      </c>
      <c r="M112" s="87"/>
      <c r="N112" s="70">
        <v>0</v>
      </c>
      <c r="O112" s="5">
        <v>0</v>
      </c>
      <c r="P112" s="17">
        <v>0</v>
      </c>
      <c r="Q112" s="23">
        <v>0</v>
      </c>
      <c r="R112" s="5">
        <v>0</v>
      </c>
      <c r="S112" s="71">
        <v>0</v>
      </c>
      <c r="T112" s="117"/>
      <c r="U112" s="84">
        <f t="shared" si="17"/>
        <v>19.858999999999995</v>
      </c>
    </row>
    <row r="113" spans="1:21" x14ac:dyDescent="0.2">
      <c r="A113" s="280" t="s">
        <v>373</v>
      </c>
      <c r="B113" s="55"/>
      <c r="C113" s="59" t="s">
        <v>84</v>
      </c>
      <c r="D113" s="36" t="s">
        <v>84</v>
      </c>
      <c r="E113" s="36"/>
      <c r="F113" s="36"/>
      <c r="G113" s="70">
        <v>0</v>
      </c>
      <c r="H113" s="5">
        <v>0</v>
      </c>
      <c r="I113" s="17">
        <v>27.043999999999997</v>
      </c>
      <c r="J113" s="23">
        <v>0</v>
      </c>
      <c r="K113" s="5">
        <v>0</v>
      </c>
      <c r="L113" s="71">
        <v>0</v>
      </c>
      <c r="M113" s="87"/>
      <c r="N113" s="70">
        <v>0</v>
      </c>
      <c r="O113" s="5">
        <v>0</v>
      </c>
      <c r="P113" s="17">
        <v>0</v>
      </c>
      <c r="Q113" s="23">
        <v>0</v>
      </c>
      <c r="R113" s="5">
        <v>0</v>
      </c>
      <c r="S113" s="71">
        <v>0</v>
      </c>
      <c r="T113" s="117"/>
      <c r="U113" s="84">
        <f t="shared" si="17"/>
        <v>27.043999999999997</v>
      </c>
    </row>
    <row r="114" spans="1:21" x14ac:dyDescent="0.2">
      <c r="A114" s="280" t="s">
        <v>374</v>
      </c>
      <c r="B114" s="55"/>
      <c r="C114" s="62" t="s">
        <v>86</v>
      </c>
      <c r="D114" s="36" t="s">
        <v>86</v>
      </c>
      <c r="E114" s="36"/>
      <c r="F114" s="36"/>
      <c r="G114" s="70">
        <v>0</v>
      </c>
      <c r="H114" s="5">
        <v>0</v>
      </c>
      <c r="I114" s="17">
        <v>12.934999999999999</v>
      </c>
      <c r="J114" s="23">
        <v>0</v>
      </c>
      <c r="K114" s="5">
        <v>0</v>
      </c>
      <c r="L114" s="71">
        <v>0</v>
      </c>
      <c r="M114" s="87"/>
      <c r="N114" s="70">
        <v>0</v>
      </c>
      <c r="O114" s="5">
        <v>0</v>
      </c>
      <c r="P114" s="17">
        <v>0</v>
      </c>
      <c r="Q114" s="23">
        <v>0</v>
      </c>
      <c r="R114" s="5">
        <v>0</v>
      </c>
      <c r="S114" s="71">
        <v>0</v>
      </c>
      <c r="T114" s="117"/>
      <c r="U114" s="84">
        <f t="shared" si="17"/>
        <v>12.934999999999999</v>
      </c>
    </row>
    <row r="115" spans="1:21" x14ac:dyDescent="0.2">
      <c r="A115" s="280" t="s">
        <v>375</v>
      </c>
      <c r="B115" s="56"/>
      <c r="C115" s="59" t="s">
        <v>87</v>
      </c>
      <c r="D115" s="36" t="s">
        <v>87</v>
      </c>
      <c r="E115" s="36"/>
      <c r="F115" s="36"/>
      <c r="G115" s="70">
        <v>0</v>
      </c>
      <c r="H115" s="5">
        <v>0</v>
      </c>
      <c r="I115" s="17">
        <v>79.844999999999942</v>
      </c>
      <c r="J115" s="23">
        <v>0</v>
      </c>
      <c r="K115" s="5">
        <v>0</v>
      </c>
      <c r="L115" s="71">
        <v>0</v>
      </c>
      <c r="M115" s="87"/>
      <c r="N115" s="70">
        <v>0</v>
      </c>
      <c r="O115" s="5">
        <v>0</v>
      </c>
      <c r="P115" s="17">
        <v>0</v>
      </c>
      <c r="Q115" s="23">
        <v>0</v>
      </c>
      <c r="R115" s="5">
        <v>0</v>
      </c>
      <c r="S115" s="71">
        <v>0</v>
      </c>
      <c r="T115" s="117"/>
      <c r="U115" s="84">
        <f t="shared" si="17"/>
        <v>79.844999999999942</v>
      </c>
    </row>
    <row r="116" spans="1:21" x14ac:dyDescent="0.2">
      <c r="A116" s="280" t="s">
        <v>376</v>
      </c>
      <c r="B116" s="55"/>
      <c r="C116" s="59" t="s">
        <v>88</v>
      </c>
      <c r="D116" s="36" t="s">
        <v>88</v>
      </c>
      <c r="E116" s="36"/>
      <c r="F116" s="36"/>
      <c r="G116" s="70">
        <v>0</v>
      </c>
      <c r="H116" s="5">
        <v>0</v>
      </c>
      <c r="I116" s="17">
        <v>21.755999999999997</v>
      </c>
      <c r="J116" s="23">
        <v>0</v>
      </c>
      <c r="K116" s="5">
        <v>0</v>
      </c>
      <c r="L116" s="71">
        <v>0</v>
      </c>
      <c r="M116" s="87"/>
      <c r="N116" s="70">
        <v>0</v>
      </c>
      <c r="O116" s="5">
        <v>0</v>
      </c>
      <c r="P116" s="17">
        <v>0</v>
      </c>
      <c r="Q116" s="23">
        <v>0</v>
      </c>
      <c r="R116" s="5">
        <v>0</v>
      </c>
      <c r="S116" s="71">
        <v>0</v>
      </c>
      <c r="T116" s="117"/>
      <c r="U116" s="84">
        <f t="shared" si="17"/>
        <v>21.755999999999997</v>
      </c>
    </row>
    <row r="117" spans="1:21" s="280" customFormat="1" x14ac:dyDescent="0.2">
      <c r="A117" s="280" t="s">
        <v>377</v>
      </c>
      <c r="B117" s="56"/>
      <c r="C117" s="102"/>
      <c r="D117" s="37" t="s">
        <v>379</v>
      </c>
      <c r="E117" s="37"/>
      <c r="F117" s="37"/>
      <c r="G117" s="72">
        <v>0</v>
      </c>
      <c r="H117" s="7">
        <v>0</v>
      </c>
      <c r="I117" s="19">
        <v>3</v>
      </c>
      <c r="J117" s="25">
        <v>0</v>
      </c>
      <c r="K117" s="7">
        <v>0</v>
      </c>
      <c r="L117" s="73">
        <v>0</v>
      </c>
      <c r="M117" s="87"/>
      <c r="N117" s="72">
        <v>0</v>
      </c>
      <c r="O117" s="7">
        <v>0</v>
      </c>
      <c r="P117" s="19">
        <v>0</v>
      </c>
      <c r="Q117" s="25">
        <v>0</v>
      </c>
      <c r="R117" s="7">
        <v>0</v>
      </c>
      <c r="S117" s="73">
        <v>0</v>
      </c>
      <c r="T117" s="117"/>
      <c r="U117" s="85">
        <f t="shared" si="17"/>
        <v>3</v>
      </c>
    </row>
    <row r="118" spans="1:21" x14ac:dyDescent="0.2">
      <c r="A118" s="280" t="s">
        <v>378</v>
      </c>
      <c r="B118" s="333"/>
      <c r="C118" s="119" t="s">
        <v>89</v>
      </c>
      <c r="D118" s="37" t="s">
        <v>89</v>
      </c>
      <c r="E118" s="37"/>
      <c r="F118" s="37"/>
      <c r="G118" s="72">
        <v>0</v>
      </c>
      <c r="H118" s="7">
        <v>0</v>
      </c>
      <c r="I118" s="19">
        <v>58.831000000000031</v>
      </c>
      <c r="J118" s="25">
        <v>0</v>
      </c>
      <c r="K118" s="7">
        <v>0</v>
      </c>
      <c r="L118" s="73">
        <v>0</v>
      </c>
      <c r="M118" s="100"/>
      <c r="N118" s="72">
        <v>0</v>
      </c>
      <c r="O118" s="7">
        <v>0</v>
      </c>
      <c r="P118" s="19">
        <v>0</v>
      </c>
      <c r="Q118" s="25">
        <v>0</v>
      </c>
      <c r="R118" s="7">
        <v>0</v>
      </c>
      <c r="S118" s="73">
        <v>0</v>
      </c>
      <c r="T118" s="118"/>
      <c r="U118" s="85">
        <f t="shared" si="17"/>
        <v>58.831000000000031</v>
      </c>
    </row>
    <row r="119" spans="1:21" s="2" customFormat="1" x14ac:dyDescent="0.2">
      <c r="B119" s="57" t="s">
        <v>107</v>
      </c>
      <c r="C119" s="61"/>
      <c r="D119" s="47"/>
      <c r="E119" s="47"/>
      <c r="F119" s="47"/>
      <c r="G119" s="74">
        <f>SUM(G107:G118)</f>
        <v>0</v>
      </c>
      <c r="H119" s="44">
        <f t="shared" ref="H119:L119" si="18">SUM(H107:H118)</f>
        <v>0</v>
      </c>
      <c r="I119" s="45">
        <f t="shared" si="18"/>
        <v>302.25099999999998</v>
      </c>
      <c r="J119" s="43">
        <f t="shared" si="18"/>
        <v>0</v>
      </c>
      <c r="K119" s="44">
        <f t="shared" si="18"/>
        <v>0</v>
      </c>
      <c r="L119" s="75">
        <f t="shared" si="18"/>
        <v>0</v>
      </c>
      <c r="M119" s="46"/>
      <c r="N119" s="74">
        <f t="shared" ref="N119:S119" si="19">SUM(N107:N118)</f>
        <v>0</v>
      </c>
      <c r="O119" s="44">
        <f t="shared" si="19"/>
        <v>0</v>
      </c>
      <c r="P119" s="45">
        <f t="shared" si="19"/>
        <v>0</v>
      </c>
      <c r="Q119" s="43">
        <f t="shared" si="19"/>
        <v>0</v>
      </c>
      <c r="R119" s="44">
        <f t="shared" si="19"/>
        <v>0</v>
      </c>
      <c r="S119" s="75">
        <f t="shared" si="19"/>
        <v>0</v>
      </c>
      <c r="T119" s="47"/>
      <c r="U119" s="86">
        <f t="shared" si="17"/>
        <v>302.25099999999998</v>
      </c>
    </row>
    <row r="120" spans="1:21" x14ac:dyDescent="0.2">
      <c r="B120" s="122"/>
      <c r="C120" s="123"/>
      <c r="D120" s="50"/>
      <c r="E120" s="50"/>
      <c r="F120" s="50"/>
      <c r="G120" s="81"/>
      <c r="H120" s="8"/>
      <c r="I120" s="22"/>
      <c r="J120" s="28"/>
      <c r="K120" s="8"/>
      <c r="L120" s="82"/>
      <c r="M120" s="35"/>
      <c r="N120" s="81"/>
      <c r="O120" s="8"/>
      <c r="P120" s="22"/>
      <c r="Q120" s="28"/>
      <c r="R120" s="8"/>
      <c r="S120" s="82"/>
      <c r="T120" s="50"/>
      <c r="U120" s="87"/>
    </row>
    <row r="121" spans="1:21" x14ac:dyDescent="0.2">
      <c r="B121" s="52" t="s">
        <v>260</v>
      </c>
      <c r="C121" s="58"/>
      <c r="D121" s="99"/>
      <c r="E121" s="54"/>
      <c r="F121" s="54"/>
      <c r="G121" s="76"/>
      <c r="H121" s="39"/>
      <c r="I121" s="40"/>
      <c r="J121" s="38"/>
      <c r="K121" s="39"/>
      <c r="L121" s="77"/>
      <c r="M121" s="87"/>
      <c r="N121" s="76"/>
      <c r="O121" s="39"/>
      <c r="P121" s="40"/>
      <c r="Q121" s="38"/>
      <c r="R121" s="39"/>
      <c r="S121" s="77"/>
      <c r="T121" s="117"/>
      <c r="U121" s="88"/>
    </row>
    <row r="122" spans="1:21" x14ac:dyDescent="0.2">
      <c r="A122" s="280" t="s">
        <v>380</v>
      </c>
      <c r="B122" s="55"/>
      <c r="C122" s="59" t="s">
        <v>90</v>
      </c>
      <c r="D122" s="36" t="s">
        <v>180</v>
      </c>
      <c r="E122" s="36"/>
      <c r="F122" s="36"/>
      <c r="G122" s="70">
        <v>0</v>
      </c>
      <c r="H122" s="5">
        <v>0</v>
      </c>
      <c r="I122" s="17">
        <v>0</v>
      </c>
      <c r="J122" s="23">
        <v>156.37799999999982</v>
      </c>
      <c r="K122" s="5">
        <v>15.656000000000004</v>
      </c>
      <c r="L122" s="71">
        <v>0</v>
      </c>
      <c r="M122" s="87"/>
      <c r="N122" s="70">
        <v>0</v>
      </c>
      <c r="O122" s="5">
        <v>0</v>
      </c>
      <c r="P122" s="17">
        <v>0</v>
      </c>
      <c r="Q122" s="23">
        <v>21.177999999999994</v>
      </c>
      <c r="R122" s="5">
        <v>0</v>
      </c>
      <c r="S122" s="71">
        <v>0</v>
      </c>
      <c r="T122" s="117"/>
      <c r="U122" s="90">
        <f t="shared" ref="U122" si="20">SUM(G122:L122,N122:S122)</f>
        <v>193.21199999999982</v>
      </c>
    </row>
    <row r="123" spans="1:21" ht="13.5" thickBot="1" x14ac:dyDescent="0.25">
      <c r="B123" s="53"/>
      <c r="C123" s="63"/>
      <c r="D123" s="37"/>
      <c r="E123" s="37"/>
      <c r="F123" s="37"/>
      <c r="G123" s="72"/>
      <c r="H123" s="7"/>
      <c r="I123" s="19"/>
      <c r="J123" s="25"/>
      <c r="K123" s="7"/>
      <c r="L123" s="73"/>
      <c r="M123" s="113"/>
      <c r="N123" s="72"/>
      <c r="O123" s="7"/>
      <c r="P123" s="19"/>
      <c r="Q123" s="25"/>
      <c r="R123" s="7"/>
      <c r="S123" s="73"/>
      <c r="T123" s="116"/>
      <c r="U123" s="85"/>
    </row>
    <row r="124" spans="1:21" s="2" customFormat="1" x14ac:dyDescent="0.2">
      <c r="B124" s="9" t="str">
        <f>B7</f>
        <v>School of Arts and Humanities</v>
      </c>
      <c r="C124" s="64"/>
      <c r="D124" s="51"/>
      <c r="E124" s="51"/>
      <c r="F124" s="51"/>
      <c r="G124" s="78">
        <f>G28</f>
        <v>2540.5805961965998</v>
      </c>
      <c r="H124" s="10">
        <f t="shared" ref="H124:L124" si="21">H28</f>
        <v>63.164000000000023</v>
      </c>
      <c r="I124" s="20">
        <f t="shared" si="21"/>
        <v>727.63300000000027</v>
      </c>
      <c r="J124" s="26">
        <f t="shared" si="21"/>
        <v>0</v>
      </c>
      <c r="K124" s="10">
        <f t="shared" si="21"/>
        <v>11.184000000000008</v>
      </c>
      <c r="L124" s="11">
        <f t="shared" si="21"/>
        <v>0</v>
      </c>
      <c r="M124" s="114"/>
      <c r="N124" s="78">
        <f t="shared" ref="N124:S124" si="22">N28</f>
        <v>0</v>
      </c>
      <c r="O124" s="10">
        <f t="shared" si="22"/>
        <v>5.9959999999999987</v>
      </c>
      <c r="P124" s="20">
        <f t="shared" si="22"/>
        <v>10.084999999999997</v>
      </c>
      <c r="Q124" s="26">
        <f t="shared" si="22"/>
        <v>0</v>
      </c>
      <c r="R124" s="10">
        <f t="shared" si="22"/>
        <v>0</v>
      </c>
      <c r="S124" s="11">
        <f t="shared" si="22"/>
        <v>0</v>
      </c>
      <c r="T124" s="114"/>
      <c r="U124" s="89">
        <f>U28</f>
        <v>3358.6425961966006</v>
      </c>
    </row>
    <row r="125" spans="1:21" s="2" customFormat="1" x14ac:dyDescent="0.2">
      <c r="B125" s="12" t="str">
        <f>B30</f>
        <v>School of Humanities and Social Sciences</v>
      </c>
      <c r="C125" s="65"/>
      <c r="D125" s="32"/>
      <c r="E125" s="32"/>
      <c r="F125" s="32"/>
      <c r="G125" s="79">
        <f>G49</f>
        <v>2691.3138147052005</v>
      </c>
      <c r="H125" s="6">
        <f t="shared" ref="H125:L125" si="23">H49</f>
        <v>803.54539999999997</v>
      </c>
      <c r="I125" s="18">
        <f t="shared" si="23"/>
        <v>1486.1219999999987</v>
      </c>
      <c r="J125" s="24">
        <f t="shared" si="23"/>
        <v>0</v>
      </c>
      <c r="K125" s="6">
        <f t="shared" si="23"/>
        <v>26.459000000000003</v>
      </c>
      <c r="L125" s="13">
        <f t="shared" si="23"/>
        <v>0</v>
      </c>
      <c r="M125" s="101"/>
      <c r="N125" s="79">
        <f t="shared" ref="N125:S125" si="24">N49</f>
        <v>0</v>
      </c>
      <c r="O125" s="6">
        <f t="shared" si="24"/>
        <v>0</v>
      </c>
      <c r="P125" s="18">
        <f t="shared" si="24"/>
        <v>41.172000000000018</v>
      </c>
      <c r="Q125" s="24">
        <f t="shared" si="24"/>
        <v>0</v>
      </c>
      <c r="R125" s="6">
        <f t="shared" si="24"/>
        <v>1.5530000000000002</v>
      </c>
      <c r="S125" s="13">
        <f t="shared" si="24"/>
        <v>0</v>
      </c>
      <c r="T125" s="101"/>
      <c r="U125" s="90">
        <f>U49</f>
        <v>5050.1652147051982</v>
      </c>
    </row>
    <row r="126" spans="1:21" s="2" customFormat="1" x14ac:dyDescent="0.2">
      <c r="B126" s="12" t="str">
        <f>B51</f>
        <v>School of Physical Sciences</v>
      </c>
      <c r="C126" s="65"/>
      <c r="D126" s="32"/>
      <c r="E126" s="32"/>
      <c r="F126" s="32"/>
      <c r="G126" s="79">
        <f>G61</f>
        <v>2501.5749846931658</v>
      </c>
      <c r="H126" s="6">
        <f t="shared" ref="H126:L126" si="25">H61</f>
        <v>224.09769999999992</v>
      </c>
      <c r="I126" s="18">
        <f t="shared" si="25"/>
        <v>953.95766666666759</v>
      </c>
      <c r="J126" s="24">
        <f t="shared" si="25"/>
        <v>0</v>
      </c>
      <c r="K126" s="6">
        <f t="shared" si="25"/>
        <v>0</v>
      </c>
      <c r="L126" s="13">
        <f t="shared" si="25"/>
        <v>0</v>
      </c>
      <c r="M126" s="101"/>
      <c r="N126" s="79">
        <f t="shared" ref="N126:S126" si="26">N61</f>
        <v>0</v>
      </c>
      <c r="O126" s="6">
        <f t="shared" si="26"/>
        <v>0</v>
      </c>
      <c r="P126" s="18">
        <f t="shared" si="26"/>
        <v>0.53300000000000003</v>
      </c>
      <c r="Q126" s="24">
        <f t="shared" si="26"/>
        <v>0</v>
      </c>
      <c r="R126" s="6">
        <f t="shared" si="26"/>
        <v>0</v>
      </c>
      <c r="S126" s="13">
        <f t="shared" si="26"/>
        <v>0</v>
      </c>
      <c r="T126" s="101"/>
      <c r="U126" s="90">
        <f>U61</f>
        <v>3680.1633513598331</v>
      </c>
    </row>
    <row r="127" spans="1:21" s="2" customFormat="1" x14ac:dyDescent="0.2">
      <c r="B127" s="12" t="str">
        <f>B63</f>
        <v>School of Technology</v>
      </c>
      <c r="C127" s="65"/>
      <c r="D127" s="32"/>
      <c r="E127" s="32"/>
      <c r="F127" s="32"/>
      <c r="G127" s="79">
        <f>G69</f>
        <v>1652.8211940256224</v>
      </c>
      <c r="H127" s="6">
        <f t="shared" ref="H127:L127" si="27">H69</f>
        <v>583.71410000000174</v>
      </c>
      <c r="I127" s="18">
        <f t="shared" si="27"/>
        <v>815.81033333333426</v>
      </c>
      <c r="J127" s="24">
        <f t="shared" si="27"/>
        <v>0</v>
      </c>
      <c r="K127" s="6">
        <f t="shared" si="27"/>
        <v>24.821000000000016</v>
      </c>
      <c r="L127" s="13">
        <f t="shared" si="27"/>
        <v>0</v>
      </c>
      <c r="M127" s="101"/>
      <c r="N127" s="79">
        <f t="shared" ref="N127:S127" si="28">N69</f>
        <v>0</v>
      </c>
      <c r="O127" s="6">
        <f t="shared" si="28"/>
        <v>33.975999999999971</v>
      </c>
      <c r="P127" s="18">
        <f t="shared" si="28"/>
        <v>19.023000000000003</v>
      </c>
      <c r="Q127" s="24">
        <f t="shared" si="28"/>
        <v>0</v>
      </c>
      <c r="R127" s="6">
        <f t="shared" si="28"/>
        <v>5.8299999999999983</v>
      </c>
      <c r="S127" s="13">
        <f t="shared" si="28"/>
        <v>0</v>
      </c>
      <c r="T127" s="101"/>
      <c r="U127" s="90">
        <f>U69</f>
        <v>3135.9956273589587</v>
      </c>
    </row>
    <row r="128" spans="1:21" s="2" customFormat="1" x14ac:dyDescent="0.2">
      <c r="B128" s="12" t="str">
        <f>B71</f>
        <v>School of Biological Sciences</v>
      </c>
      <c r="C128" s="65"/>
      <c r="D128" s="32"/>
      <c r="E128" s="32"/>
      <c r="F128" s="32"/>
      <c r="G128" s="79">
        <f>G83</f>
        <v>2038.4478635292569</v>
      </c>
      <c r="H128" s="6">
        <f t="shared" ref="H128:L128" si="29">H83</f>
        <v>4.2668000000000035</v>
      </c>
      <c r="I128" s="18">
        <f t="shared" si="29"/>
        <v>575.08499999999981</v>
      </c>
      <c r="J128" s="24">
        <f t="shared" si="29"/>
        <v>0</v>
      </c>
      <c r="K128" s="6">
        <f t="shared" si="29"/>
        <v>0</v>
      </c>
      <c r="L128" s="13">
        <f t="shared" si="29"/>
        <v>0</v>
      </c>
      <c r="M128" s="101"/>
      <c r="N128" s="79">
        <f t="shared" ref="N128:S128" si="30">N83</f>
        <v>0</v>
      </c>
      <c r="O128" s="6">
        <f t="shared" si="30"/>
        <v>0</v>
      </c>
      <c r="P128" s="18">
        <f t="shared" si="30"/>
        <v>0.44400000000000001</v>
      </c>
      <c r="Q128" s="24">
        <f t="shared" si="30"/>
        <v>0</v>
      </c>
      <c r="R128" s="6">
        <f t="shared" si="30"/>
        <v>0</v>
      </c>
      <c r="S128" s="13">
        <f t="shared" si="30"/>
        <v>0</v>
      </c>
      <c r="T128" s="101"/>
      <c r="U128" s="90">
        <f>U83</f>
        <v>2618.2436635292565</v>
      </c>
    </row>
    <row r="129" spans="2:21" s="2" customFormat="1" x14ac:dyDescent="0.2">
      <c r="B129" s="12" t="str">
        <f>B85</f>
        <v>School of Clinical Medicine</v>
      </c>
      <c r="C129" s="65"/>
      <c r="D129" s="32"/>
      <c r="E129" s="32"/>
      <c r="F129" s="32"/>
      <c r="G129" s="79">
        <f>G104</f>
        <v>524.97854684999118</v>
      </c>
      <c r="H129" s="6">
        <f t="shared" ref="H129:L129" si="31">H104</f>
        <v>32.995999999999995</v>
      </c>
      <c r="I129" s="18">
        <f t="shared" si="31"/>
        <v>486.64400000000006</v>
      </c>
      <c r="J129" s="24">
        <f t="shared" si="31"/>
        <v>0</v>
      </c>
      <c r="K129" s="6">
        <f t="shared" si="31"/>
        <v>0.33299999999999996</v>
      </c>
      <c r="L129" s="13">
        <f t="shared" si="31"/>
        <v>0</v>
      </c>
      <c r="M129" s="101"/>
      <c r="N129" s="79">
        <f t="shared" ref="N129:S129" si="32">N104</f>
        <v>0</v>
      </c>
      <c r="O129" s="6">
        <f t="shared" si="32"/>
        <v>0.66599999999999993</v>
      </c>
      <c r="P129" s="18">
        <f t="shared" si="32"/>
        <v>1.0660000000000001</v>
      </c>
      <c r="Q129" s="24">
        <f t="shared" si="32"/>
        <v>0</v>
      </c>
      <c r="R129" s="6">
        <f t="shared" si="32"/>
        <v>0</v>
      </c>
      <c r="S129" s="13">
        <f t="shared" si="32"/>
        <v>0</v>
      </c>
      <c r="T129" s="101"/>
      <c r="U129" s="90">
        <f>U104</f>
        <v>1046.6835468499912</v>
      </c>
    </row>
    <row r="130" spans="2:21" s="2" customFormat="1" x14ac:dyDescent="0.2">
      <c r="B130" s="12" t="str">
        <f>B106</f>
        <v>Unattached to a School - University Partner Institutions</v>
      </c>
      <c r="C130" s="65"/>
      <c r="D130" s="32"/>
      <c r="E130" s="32"/>
      <c r="F130" s="32"/>
      <c r="G130" s="79">
        <f>G119</f>
        <v>0</v>
      </c>
      <c r="H130" s="6">
        <f t="shared" ref="H130:L130" si="33">H119</f>
        <v>0</v>
      </c>
      <c r="I130" s="18">
        <f t="shared" si="33"/>
        <v>302.25099999999998</v>
      </c>
      <c r="J130" s="24">
        <f t="shared" si="33"/>
        <v>0</v>
      </c>
      <c r="K130" s="6">
        <f t="shared" si="33"/>
        <v>0</v>
      </c>
      <c r="L130" s="13">
        <f t="shared" si="33"/>
        <v>0</v>
      </c>
      <c r="M130" s="101"/>
      <c r="N130" s="79">
        <f t="shared" ref="N130:S130" si="34">N119</f>
        <v>0</v>
      </c>
      <c r="O130" s="6">
        <f t="shared" si="34"/>
        <v>0</v>
      </c>
      <c r="P130" s="18">
        <f t="shared" si="34"/>
        <v>0</v>
      </c>
      <c r="Q130" s="24">
        <f t="shared" si="34"/>
        <v>0</v>
      </c>
      <c r="R130" s="6">
        <f t="shared" si="34"/>
        <v>0</v>
      </c>
      <c r="S130" s="13">
        <f t="shared" si="34"/>
        <v>0</v>
      </c>
      <c r="T130" s="101"/>
      <c r="U130" s="90">
        <f>U119</f>
        <v>302.25099999999998</v>
      </c>
    </row>
    <row r="131" spans="2:21" s="2" customFormat="1" ht="13.5" thickBot="1" x14ac:dyDescent="0.25">
      <c r="B131" s="14" t="str">
        <f>B121</f>
        <v>Unattached to a School - Institute of Continuing Education</v>
      </c>
      <c r="C131" s="66"/>
      <c r="D131" s="112"/>
      <c r="E131" s="112"/>
      <c r="F131" s="112"/>
      <c r="G131" s="80">
        <f>G122</f>
        <v>0</v>
      </c>
      <c r="H131" s="15">
        <f t="shared" ref="H131:L131" si="35">H122</f>
        <v>0</v>
      </c>
      <c r="I131" s="21">
        <f t="shared" si="35"/>
        <v>0</v>
      </c>
      <c r="J131" s="27">
        <f t="shared" si="35"/>
        <v>156.37799999999982</v>
      </c>
      <c r="K131" s="15">
        <f t="shared" si="35"/>
        <v>15.656000000000004</v>
      </c>
      <c r="L131" s="16">
        <f t="shared" si="35"/>
        <v>0</v>
      </c>
      <c r="M131" s="115"/>
      <c r="N131" s="80">
        <f t="shared" ref="N131:S131" si="36">N122</f>
        <v>0</v>
      </c>
      <c r="O131" s="15">
        <f t="shared" si="36"/>
        <v>0</v>
      </c>
      <c r="P131" s="21">
        <f t="shared" si="36"/>
        <v>0</v>
      </c>
      <c r="Q131" s="27">
        <f t="shared" si="36"/>
        <v>21.177999999999994</v>
      </c>
      <c r="R131" s="15">
        <f t="shared" si="36"/>
        <v>0</v>
      </c>
      <c r="S131" s="16">
        <f t="shared" si="36"/>
        <v>0</v>
      </c>
      <c r="T131" s="115"/>
      <c r="U131" s="91">
        <f>U122</f>
        <v>193.21199999999982</v>
      </c>
    </row>
    <row r="132" spans="2:21" ht="13.5" thickBot="1" x14ac:dyDescent="0.25">
      <c r="B132" s="56"/>
      <c r="C132" s="67"/>
      <c r="D132" s="50"/>
      <c r="E132" s="50"/>
      <c r="F132" s="50"/>
      <c r="G132" s="81"/>
      <c r="H132" s="8"/>
      <c r="I132" s="22"/>
      <c r="J132" s="28"/>
      <c r="K132" s="8"/>
      <c r="L132" s="82"/>
      <c r="M132" s="35"/>
      <c r="N132" s="81"/>
      <c r="O132" s="8"/>
      <c r="P132" s="22"/>
      <c r="Q132" s="28"/>
      <c r="R132" s="8"/>
      <c r="S132" s="82"/>
      <c r="T132" s="35"/>
      <c r="U132" s="87"/>
    </row>
    <row r="133" spans="2:21" s="139" customFormat="1" ht="15.75" thickBot="1" x14ac:dyDescent="0.3">
      <c r="B133" s="136" t="s">
        <v>101</v>
      </c>
      <c r="C133" s="137"/>
      <c r="D133" s="138"/>
      <c r="E133" s="138"/>
      <c r="F133" s="138"/>
      <c r="G133" s="301">
        <f>SUM(G124:G131)</f>
        <v>11949.716999999835</v>
      </c>
      <c r="H133" s="306">
        <f t="shared" ref="H133:L133" si="37">SUM(H124:H131)</f>
        <v>1711.7840000000019</v>
      </c>
      <c r="I133" s="307">
        <f t="shared" si="37"/>
        <v>5347.5030000000015</v>
      </c>
      <c r="J133" s="308">
        <f t="shared" si="37"/>
        <v>156.37799999999982</v>
      </c>
      <c r="K133" s="306">
        <f t="shared" si="37"/>
        <v>78.453000000000031</v>
      </c>
      <c r="L133" s="309">
        <f t="shared" si="37"/>
        <v>0</v>
      </c>
      <c r="M133" s="304"/>
      <c r="N133" s="301">
        <f t="shared" ref="N133:S133" si="38">SUM(N124:N131)</f>
        <v>0</v>
      </c>
      <c r="O133" s="306">
        <f t="shared" si="38"/>
        <v>40.637999999999963</v>
      </c>
      <c r="P133" s="307">
        <f t="shared" si="38"/>
        <v>72.323000000000022</v>
      </c>
      <c r="Q133" s="308">
        <f t="shared" si="38"/>
        <v>21.177999999999994</v>
      </c>
      <c r="R133" s="306">
        <f t="shared" si="38"/>
        <v>7.3829999999999982</v>
      </c>
      <c r="S133" s="309">
        <f t="shared" si="38"/>
        <v>0</v>
      </c>
      <c r="T133" s="304"/>
      <c r="U133" s="305">
        <f>SUM(U124:U131)</f>
        <v>19385.35699999984</v>
      </c>
    </row>
    <row r="136" spans="2:21" x14ac:dyDescent="0.2">
      <c r="B136" s="2" t="s">
        <v>381</v>
      </c>
      <c r="U136" s="221"/>
    </row>
    <row r="137" spans="2:21" ht="12.75" customHeight="1" x14ac:dyDescent="0.2">
      <c r="B137" s="397" t="s">
        <v>389</v>
      </c>
      <c r="C137" s="397"/>
      <c r="D137" s="397"/>
      <c r="E137" s="397"/>
      <c r="F137" s="397"/>
      <c r="G137" s="397"/>
      <c r="H137" s="397"/>
      <c r="I137" s="397"/>
      <c r="J137" s="397"/>
      <c r="K137" s="397"/>
      <c r="L137" s="397"/>
      <c r="M137" s="397"/>
      <c r="N137" s="397"/>
      <c r="O137" s="397"/>
      <c r="P137" s="397"/>
      <c r="Q137" s="397"/>
      <c r="R137" s="397"/>
      <c r="S137" s="397"/>
      <c r="T137" s="397"/>
      <c r="U137" s="397"/>
    </row>
    <row r="138" spans="2:21" x14ac:dyDescent="0.2">
      <c r="B138" s="397"/>
      <c r="C138" s="397"/>
      <c r="D138" s="397"/>
      <c r="E138" s="397"/>
      <c r="F138" s="397"/>
      <c r="G138" s="397"/>
      <c r="H138" s="397"/>
      <c r="I138" s="397"/>
      <c r="J138" s="397"/>
      <c r="K138" s="397"/>
      <c r="L138" s="397"/>
      <c r="M138" s="397"/>
      <c r="N138" s="397"/>
      <c r="O138" s="397"/>
      <c r="P138" s="397"/>
      <c r="Q138" s="397"/>
      <c r="R138" s="397"/>
      <c r="S138" s="397"/>
      <c r="T138" s="397"/>
      <c r="U138" s="397"/>
    </row>
    <row r="139" spans="2:21" x14ac:dyDescent="0.2">
      <c r="D139" t="s">
        <v>205</v>
      </c>
      <c r="E139" t="s">
        <v>206</v>
      </c>
      <c r="U139" s="221"/>
    </row>
    <row r="140" spans="2:21" x14ac:dyDescent="0.2">
      <c r="D140" t="s">
        <v>205</v>
      </c>
      <c r="E140" t="s">
        <v>207</v>
      </c>
      <c r="U140" s="221"/>
    </row>
    <row r="141" spans="2:21" x14ac:dyDescent="0.2">
      <c r="D141" t="s">
        <v>205</v>
      </c>
      <c r="E141" t="s">
        <v>208</v>
      </c>
      <c r="U141" s="221"/>
    </row>
    <row r="142" spans="2:21" x14ac:dyDescent="0.2">
      <c r="D142" t="s">
        <v>205</v>
      </c>
      <c r="E142" t="s">
        <v>252</v>
      </c>
      <c r="U142" s="221"/>
    </row>
    <row r="143" spans="2:21" x14ac:dyDescent="0.2">
      <c r="B143" t="s">
        <v>253</v>
      </c>
      <c r="U143" s="221"/>
    </row>
    <row r="144" spans="2:21" s="240" customFormat="1" x14ac:dyDescent="0.2">
      <c r="B144" s="240" t="s">
        <v>209</v>
      </c>
      <c r="U144" s="243"/>
    </row>
    <row r="145" spans="2:21" s="240" customFormat="1" x14ac:dyDescent="0.2">
      <c r="D145" s="244" t="s">
        <v>205</v>
      </c>
      <c r="E145" s="240" t="s">
        <v>210</v>
      </c>
      <c r="U145" s="243"/>
    </row>
    <row r="146" spans="2:21" s="240" customFormat="1" x14ac:dyDescent="0.2">
      <c r="D146" s="244" t="s">
        <v>205</v>
      </c>
      <c r="E146" s="240" t="s">
        <v>254</v>
      </c>
      <c r="U146" s="243"/>
    </row>
    <row r="147" spans="2:21" s="240" customFormat="1" x14ac:dyDescent="0.2">
      <c r="D147" s="244" t="s">
        <v>205</v>
      </c>
      <c r="E147" s="397" t="s">
        <v>387</v>
      </c>
      <c r="F147" s="397"/>
      <c r="G147" s="397"/>
      <c r="H147" s="397"/>
      <c r="I147" s="397"/>
      <c r="J147" s="397"/>
      <c r="K147" s="397"/>
      <c r="L147" s="397"/>
      <c r="M147" s="397"/>
      <c r="N147" s="397"/>
      <c r="O147" s="397"/>
      <c r="P147" s="397"/>
      <c r="Q147" s="397"/>
      <c r="R147" s="397"/>
      <c r="S147" s="397"/>
      <c r="T147" s="397"/>
      <c r="U147" s="397"/>
    </row>
    <row r="148" spans="2:21" s="240" customFormat="1" x14ac:dyDescent="0.2">
      <c r="D148" s="244"/>
      <c r="E148" s="397"/>
      <c r="F148" s="397"/>
      <c r="G148" s="397"/>
      <c r="H148" s="397"/>
      <c r="I148" s="397"/>
      <c r="J148" s="397"/>
      <c r="K148" s="397"/>
      <c r="L148" s="397"/>
      <c r="M148" s="397"/>
      <c r="N148" s="397"/>
      <c r="O148" s="397"/>
      <c r="P148" s="397"/>
      <c r="Q148" s="397"/>
      <c r="R148" s="397"/>
      <c r="S148" s="397"/>
      <c r="T148" s="397"/>
      <c r="U148" s="397"/>
    </row>
    <row r="149" spans="2:21" s="240" customFormat="1" x14ac:dyDescent="0.2">
      <c r="D149" s="244" t="s">
        <v>205</v>
      </c>
      <c r="E149" s="240" t="s">
        <v>211</v>
      </c>
      <c r="U149" s="243"/>
    </row>
    <row r="150" spans="2:21" s="240" customFormat="1" x14ac:dyDescent="0.2">
      <c r="D150" s="244" t="s">
        <v>205</v>
      </c>
      <c r="E150" s="240" t="s">
        <v>212</v>
      </c>
      <c r="U150" s="243"/>
    </row>
    <row r="151" spans="2:21" x14ac:dyDescent="0.2">
      <c r="B151" s="396" t="s">
        <v>390</v>
      </c>
      <c r="C151" s="396"/>
      <c r="D151" s="396"/>
      <c r="E151" s="396"/>
      <c r="F151" s="396"/>
      <c r="G151" s="396"/>
      <c r="H151" s="396"/>
      <c r="I151" s="396"/>
      <c r="J151" s="396"/>
      <c r="K151" s="396"/>
      <c r="L151" s="396"/>
      <c r="M151" s="396"/>
      <c r="N151" s="396"/>
      <c r="O151" s="396"/>
      <c r="P151" s="396"/>
      <c r="Q151" s="396"/>
      <c r="R151" s="396"/>
      <c r="S151" s="396"/>
      <c r="T151" s="396"/>
      <c r="U151" s="396"/>
    </row>
    <row r="152" spans="2:21" x14ac:dyDescent="0.2">
      <c r="B152" s="396"/>
      <c r="C152" s="396"/>
      <c r="D152" s="396"/>
      <c r="E152" s="396"/>
      <c r="F152" s="396"/>
      <c r="G152" s="396"/>
      <c r="H152" s="396"/>
      <c r="I152" s="396"/>
      <c r="J152" s="396"/>
      <c r="K152" s="396"/>
      <c r="L152" s="396"/>
      <c r="M152" s="396"/>
      <c r="N152" s="396"/>
      <c r="O152" s="396"/>
      <c r="P152" s="396"/>
      <c r="Q152" s="396"/>
      <c r="R152" s="396"/>
      <c r="S152" s="396"/>
      <c r="T152" s="396"/>
      <c r="U152" s="396"/>
    </row>
    <row r="153" spans="2:21" x14ac:dyDescent="0.2">
      <c r="B153" s="396" t="s">
        <v>269</v>
      </c>
      <c r="C153" s="396"/>
      <c r="D153" s="396"/>
      <c r="E153" s="396"/>
      <c r="F153" s="396"/>
      <c r="G153" s="396"/>
      <c r="H153" s="396"/>
      <c r="I153" s="396"/>
      <c r="J153" s="396"/>
      <c r="K153" s="396"/>
      <c r="L153" s="396"/>
      <c r="M153" s="396"/>
      <c r="N153" s="396"/>
      <c r="O153" s="396"/>
      <c r="P153" s="396"/>
      <c r="Q153" s="396"/>
      <c r="R153" s="396"/>
      <c r="S153" s="396"/>
      <c r="T153" s="396"/>
      <c r="U153" s="396"/>
    </row>
    <row r="154" spans="2:21" x14ac:dyDescent="0.2">
      <c r="B154" s="396"/>
      <c r="C154" s="396"/>
      <c r="D154" s="396"/>
      <c r="E154" s="396"/>
      <c r="F154" s="396"/>
      <c r="G154" s="396"/>
      <c r="H154" s="396"/>
      <c r="I154" s="396"/>
      <c r="J154" s="396"/>
      <c r="K154" s="396"/>
      <c r="L154" s="396"/>
      <c r="M154" s="396"/>
      <c r="N154" s="396"/>
      <c r="O154" s="396"/>
      <c r="P154" s="396"/>
      <c r="Q154" s="396"/>
      <c r="R154" s="396"/>
      <c r="S154" s="396"/>
      <c r="T154" s="396"/>
      <c r="U154" s="396"/>
    </row>
    <row r="155" spans="2:21" x14ac:dyDescent="0.2">
      <c r="B155" t="s">
        <v>270</v>
      </c>
    </row>
    <row r="156" spans="2:21" x14ac:dyDescent="0.2">
      <c r="B156" t="s">
        <v>271</v>
      </c>
    </row>
  </sheetData>
  <mergeCells count="12">
    <mergeCell ref="B153:U154"/>
    <mergeCell ref="B137:U138"/>
    <mergeCell ref="E147:U148"/>
    <mergeCell ref="B151:U152"/>
    <mergeCell ref="B3:F5"/>
    <mergeCell ref="U3:U5"/>
    <mergeCell ref="G3:L3"/>
    <mergeCell ref="N3:S3"/>
    <mergeCell ref="G4:I4"/>
    <mergeCell ref="J4:L4"/>
    <mergeCell ref="N4:P4"/>
    <mergeCell ref="Q4:S4"/>
  </mergeCells>
  <pageMargins left="0.70866141732283472" right="0.70866141732283472" top="0.74803149606299213" bottom="0.74803149606299213" header="0.31496062992125984" footer="0.31496062992125984"/>
  <pageSetup paperSize="9" scale="64" fitToHeight="0" orientation="landscape" r:id="rId1"/>
  <headerFooter scaleWithDoc="0">
    <oddHeader>&amp;R&amp;A</oddHeader>
  </headerFooter>
  <rowBreaks count="2" manualBreakCount="2">
    <brk id="50" max="16383" man="1"/>
    <brk id="10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8"/>
  <sheetViews>
    <sheetView topLeftCell="B1" zoomScaleNormal="100" workbookViewId="0">
      <selection activeCell="B1" sqref="B1"/>
    </sheetView>
  </sheetViews>
  <sheetFormatPr defaultRowHeight="12.75" x14ac:dyDescent="0.2"/>
  <cols>
    <col min="1" max="1" width="0" style="280" hidden="1" customWidth="1"/>
    <col min="2" max="2" width="1.7109375" customWidth="1"/>
    <col min="3" max="3" width="53.42578125" hidden="1" customWidth="1"/>
    <col min="4" max="5" width="1.7109375" customWidth="1"/>
    <col min="6" max="6" width="50" customWidth="1"/>
    <col min="7" max="9" width="11.28515625" customWidth="1"/>
    <col min="10" max="10" width="2.7109375" customWidth="1"/>
    <col min="11" max="13" width="11.28515625" customWidth="1"/>
    <col min="14" max="14" width="2.7109375" customWidth="1"/>
    <col min="15" max="17" width="11.28515625" customWidth="1"/>
    <col min="18" max="18" width="2.7109375" customWidth="1"/>
    <col min="19" max="19" width="11.28515625" style="221" customWidth="1"/>
  </cols>
  <sheetData>
    <row r="1" spans="1:19" s="3" customFormat="1" ht="15" x14ac:dyDescent="0.25">
      <c r="B1" s="131" t="s">
        <v>397</v>
      </c>
      <c r="C1" s="120"/>
      <c r="S1" s="4"/>
    </row>
    <row r="2" spans="1:19" ht="13.5" thickBot="1" x14ac:dyDescent="0.25"/>
    <row r="3" spans="1:19" x14ac:dyDescent="0.2">
      <c r="B3" s="398" t="s">
        <v>197</v>
      </c>
      <c r="C3" s="399"/>
      <c r="D3" s="399"/>
      <c r="E3" s="399"/>
      <c r="F3" s="400"/>
      <c r="G3" s="421" t="s">
        <v>0</v>
      </c>
      <c r="H3" s="422"/>
      <c r="I3" s="423"/>
      <c r="J3" s="181"/>
      <c r="K3" s="421" t="s">
        <v>1</v>
      </c>
      <c r="L3" s="422"/>
      <c r="M3" s="423"/>
      <c r="N3" s="183"/>
      <c r="O3" s="421" t="s">
        <v>2</v>
      </c>
      <c r="P3" s="422"/>
      <c r="Q3" s="423"/>
      <c r="R3" s="152"/>
      <c r="S3" s="407" t="s">
        <v>93</v>
      </c>
    </row>
    <row r="4" spans="1:19" ht="13.5" thickBot="1" x14ac:dyDescent="0.25">
      <c r="B4" s="424"/>
      <c r="C4" s="425"/>
      <c r="D4" s="425"/>
      <c r="E4" s="425"/>
      <c r="F4" s="426"/>
      <c r="G4" s="161" t="s">
        <v>110</v>
      </c>
      <c r="H4" s="256" t="s">
        <v>111</v>
      </c>
      <c r="I4" s="164" t="s">
        <v>93</v>
      </c>
      <c r="J4" s="182"/>
      <c r="K4" s="197" t="s">
        <v>110</v>
      </c>
      <c r="L4" s="267" t="s">
        <v>111</v>
      </c>
      <c r="M4" s="164" t="s">
        <v>93</v>
      </c>
      <c r="N4" s="162"/>
      <c r="O4" s="161" t="s">
        <v>110</v>
      </c>
      <c r="P4" s="256" t="s">
        <v>111</v>
      </c>
      <c r="Q4" s="164" t="s">
        <v>93</v>
      </c>
      <c r="R4" s="163"/>
      <c r="S4" s="427"/>
    </row>
    <row r="5" spans="1:19" s="248" customFormat="1" hidden="1" x14ac:dyDescent="0.2">
      <c r="B5" s="323"/>
      <c r="C5" s="324"/>
      <c r="D5" s="324"/>
      <c r="E5" s="324"/>
      <c r="F5" s="324"/>
      <c r="G5" s="334">
        <v>2</v>
      </c>
      <c r="H5" s="335">
        <v>3</v>
      </c>
      <c r="I5" s="336"/>
      <c r="J5" s="330"/>
      <c r="K5" s="325">
        <v>4</v>
      </c>
      <c r="L5" s="330">
        <v>5</v>
      </c>
      <c r="M5" s="336"/>
      <c r="N5" s="338"/>
      <c r="O5" s="334">
        <v>6</v>
      </c>
      <c r="P5" s="335">
        <v>7</v>
      </c>
      <c r="Q5" s="339"/>
      <c r="R5" s="331"/>
      <c r="S5" s="332"/>
    </row>
    <row r="6" spans="1:19" x14ac:dyDescent="0.2">
      <c r="B6" s="52" t="s">
        <v>94</v>
      </c>
      <c r="C6" s="58"/>
      <c r="D6" s="42"/>
      <c r="E6" s="42"/>
      <c r="F6" s="42"/>
      <c r="G6" s="155"/>
      <c r="H6" s="257"/>
      <c r="I6" s="268"/>
      <c r="J6" s="93"/>
      <c r="K6" s="155"/>
      <c r="L6" s="159"/>
      <c r="M6" s="268"/>
      <c r="N6" s="337"/>
      <c r="O6" s="155"/>
      <c r="P6" s="257"/>
      <c r="Q6" s="268"/>
      <c r="R6" s="98"/>
      <c r="S6" s="160"/>
    </row>
    <row r="7" spans="1:19" x14ac:dyDescent="0.2">
      <c r="A7" s="280" t="s">
        <v>284</v>
      </c>
      <c r="B7" s="55"/>
      <c r="C7" s="59" t="s">
        <v>3</v>
      </c>
      <c r="D7" s="42" t="s">
        <v>112</v>
      </c>
      <c r="E7" s="42"/>
      <c r="F7" s="42"/>
      <c r="G7" s="76">
        <v>0</v>
      </c>
      <c r="H7" s="258">
        <v>0</v>
      </c>
      <c r="I7" s="269">
        <f>SUM(G7:H7)</f>
        <v>0</v>
      </c>
      <c r="J7" s="87"/>
      <c r="K7" s="76">
        <v>0</v>
      </c>
      <c r="L7" s="41">
        <v>0</v>
      </c>
      <c r="M7" s="269">
        <f t="shared" ref="M7:M26" si="0">SUM(K7:L7)</f>
        <v>0</v>
      </c>
      <c r="N7" s="35"/>
      <c r="O7" s="76">
        <v>7.4490000000000007</v>
      </c>
      <c r="P7" s="258">
        <v>0.1</v>
      </c>
      <c r="Q7" s="175">
        <f t="shared" ref="Q7:Q26" si="1">SUM(O7:P7)</f>
        <v>7.5490000000000004</v>
      </c>
      <c r="R7" s="102"/>
      <c r="S7" s="222">
        <f>SUM(I7,M7,Q7)</f>
        <v>7.5490000000000004</v>
      </c>
    </row>
    <row r="8" spans="1:19" x14ac:dyDescent="0.2">
      <c r="A8" s="280" t="s">
        <v>285</v>
      </c>
      <c r="B8" s="55"/>
      <c r="C8" s="59" t="s">
        <v>4</v>
      </c>
      <c r="D8" s="36"/>
      <c r="E8" s="36" t="s">
        <v>113</v>
      </c>
      <c r="F8" s="36"/>
      <c r="G8" s="70">
        <v>108.00000000000088</v>
      </c>
      <c r="H8" s="259">
        <v>16.999999999999982</v>
      </c>
      <c r="I8" s="175">
        <f t="shared" ref="I8:I26" si="2">SUM(G8:H8)</f>
        <v>125.00000000000087</v>
      </c>
      <c r="J8" s="87"/>
      <c r="K8" s="70">
        <v>39.960999999999984</v>
      </c>
      <c r="L8" s="33">
        <v>4.7250000000000005</v>
      </c>
      <c r="M8" s="175">
        <f t="shared" si="0"/>
        <v>44.685999999999986</v>
      </c>
      <c r="N8" s="87"/>
      <c r="O8" s="70">
        <v>28.263999999999967</v>
      </c>
      <c r="P8" s="259">
        <v>27.909999999999997</v>
      </c>
      <c r="Q8" s="175">
        <f t="shared" si="1"/>
        <v>56.173999999999964</v>
      </c>
      <c r="R8" s="102"/>
      <c r="S8" s="90">
        <f t="shared" ref="S8:S26" si="3">SUM(I8,M8,Q8)</f>
        <v>225.86000000000081</v>
      </c>
    </row>
    <row r="9" spans="1:19" x14ac:dyDescent="0.2">
      <c r="A9" s="280" t="s">
        <v>286</v>
      </c>
      <c r="B9" s="55"/>
      <c r="C9" s="62" t="s">
        <v>5</v>
      </c>
      <c r="D9" s="42"/>
      <c r="E9" s="42" t="s">
        <v>114</v>
      </c>
      <c r="F9" s="42"/>
      <c r="G9" s="70">
        <v>71.000000000000242</v>
      </c>
      <c r="H9" s="259">
        <v>7.0000000000000036</v>
      </c>
      <c r="I9" s="175">
        <f t="shared" si="2"/>
        <v>78.000000000000242</v>
      </c>
      <c r="J9" s="87"/>
      <c r="K9" s="70">
        <v>1.9999999999999998</v>
      </c>
      <c r="L9" s="33">
        <v>0</v>
      </c>
      <c r="M9" s="175">
        <f t="shared" si="0"/>
        <v>1.9999999999999998</v>
      </c>
      <c r="N9" s="87"/>
      <c r="O9" s="70">
        <v>33.175999999999938</v>
      </c>
      <c r="P9" s="259">
        <v>8.0470000000000006</v>
      </c>
      <c r="Q9" s="271">
        <f t="shared" si="1"/>
        <v>41.222999999999942</v>
      </c>
      <c r="R9" s="102"/>
      <c r="S9" s="90">
        <f t="shared" si="3"/>
        <v>121.22300000000018</v>
      </c>
    </row>
    <row r="10" spans="1:19" x14ac:dyDescent="0.2">
      <c r="A10" s="280" t="s">
        <v>287</v>
      </c>
      <c r="B10" s="55"/>
      <c r="C10" s="59" t="s">
        <v>6</v>
      </c>
      <c r="D10" s="36" t="s">
        <v>115</v>
      </c>
      <c r="E10" s="36"/>
      <c r="F10" s="36"/>
      <c r="G10" s="70">
        <v>73.673571428571648</v>
      </c>
      <c r="H10" s="259">
        <v>4.450000000000002</v>
      </c>
      <c r="I10" s="175">
        <f t="shared" si="2"/>
        <v>78.123571428571651</v>
      </c>
      <c r="J10" s="87"/>
      <c r="K10" s="70">
        <v>0</v>
      </c>
      <c r="L10" s="33">
        <v>0</v>
      </c>
      <c r="M10" s="175">
        <f t="shared" si="0"/>
        <v>0</v>
      </c>
      <c r="N10" s="87"/>
      <c r="O10" s="70">
        <v>20.869000000000014</v>
      </c>
      <c r="P10" s="259">
        <v>43.477999999999916</v>
      </c>
      <c r="Q10" s="175">
        <f t="shared" si="1"/>
        <v>64.346999999999923</v>
      </c>
      <c r="R10" s="102"/>
      <c r="S10" s="90">
        <f t="shared" si="3"/>
        <v>142.47057142857159</v>
      </c>
    </row>
    <row r="11" spans="1:19" x14ac:dyDescent="0.2">
      <c r="A11" s="280" t="s">
        <v>288</v>
      </c>
      <c r="B11" s="55"/>
      <c r="C11" s="59" t="s">
        <v>7</v>
      </c>
      <c r="D11" s="36"/>
      <c r="E11" s="36" t="s">
        <v>116</v>
      </c>
      <c r="F11" s="36"/>
      <c r="G11" s="70">
        <v>33.20000000000023</v>
      </c>
      <c r="H11" s="259">
        <v>1.8000000000000007</v>
      </c>
      <c r="I11" s="175">
        <f t="shared" si="2"/>
        <v>35.000000000000227</v>
      </c>
      <c r="J11" s="87"/>
      <c r="K11" s="70">
        <v>0</v>
      </c>
      <c r="L11" s="33">
        <v>0</v>
      </c>
      <c r="M11" s="175">
        <f t="shared" si="0"/>
        <v>0</v>
      </c>
      <c r="N11" s="87"/>
      <c r="O11" s="70">
        <v>0</v>
      </c>
      <c r="P11" s="259">
        <v>0</v>
      </c>
      <c r="Q11" s="175">
        <f t="shared" si="1"/>
        <v>0</v>
      </c>
      <c r="R11" s="102"/>
      <c r="S11" s="90">
        <f t="shared" si="3"/>
        <v>35.000000000000227</v>
      </c>
    </row>
    <row r="12" spans="1:19" x14ac:dyDescent="0.2">
      <c r="A12" s="280" t="s">
        <v>289</v>
      </c>
      <c r="B12" s="56"/>
      <c r="C12" s="62" t="s">
        <v>8</v>
      </c>
      <c r="D12" s="42"/>
      <c r="E12" s="42" t="s">
        <v>117</v>
      </c>
      <c r="F12" s="42"/>
      <c r="G12" s="70">
        <v>29.017857142857146</v>
      </c>
      <c r="H12" s="259">
        <v>0.75</v>
      </c>
      <c r="I12" s="175">
        <f t="shared" si="2"/>
        <v>29.767857142857146</v>
      </c>
      <c r="J12" s="87"/>
      <c r="K12" s="70">
        <v>0</v>
      </c>
      <c r="L12" s="33">
        <v>0</v>
      </c>
      <c r="M12" s="175">
        <f t="shared" si="0"/>
        <v>0</v>
      </c>
      <c r="N12" s="87"/>
      <c r="O12" s="70">
        <v>0</v>
      </c>
      <c r="P12" s="259">
        <v>0</v>
      </c>
      <c r="Q12" s="271">
        <f t="shared" si="1"/>
        <v>0</v>
      </c>
      <c r="R12" s="102"/>
      <c r="S12" s="90">
        <f t="shared" si="3"/>
        <v>29.767857142857146</v>
      </c>
    </row>
    <row r="13" spans="1:19" x14ac:dyDescent="0.2">
      <c r="A13" s="280" t="s">
        <v>290</v>
      </c>
      <c r="B13" s="55"/>
      <c r="C13" s="59" t="s">
        <v>9</v>
      </c>
      <c r="D13" s="36" t="s">
        <v>118</v>
      </c>
      <c r="E13" s="36"/>
      <c r="F13" s="36"/>
      <c r="G13" s="70">
        <v>278.67343714989721</v>
      </c>
      <c r="H13" s="259">
        <v>8.1999999999999993</v>
      </c>
      <c r="I13" s="175">
        <f t="shared" si="2"/>
        <v>286.8734371498972</v>
      </c>
      <c r="J13" s="87"/>
      <c r="K13" s="70">
        <v>0</v>
      </c>
      <c r="L13" s="33">
        <v>0</v>
      </c>
      <c r="M13" s="175">
        <f t="shared" si="0"/>
        <v>0</v>
      </c>
      <c r="N13" s="87"/>
      <c r="O13" s="70">
        <v>53.82600000000005</v>
      </c>
      <c r="P13" s="259">
        <v>15.170999999999994</v>
      </c>
      <c r="Q13" s="176">
        <f t="shared" si="1"/>
        <v>68.997000000000043</v>
      </c>
      <c r="R13" s="102"/>
      <c r="S13" s="90">
        <f t="shared" si="3"/>
        <v>355.87043714989727</v>
      </c>
    </row>
    <row r="14" spans="1:19" x14ac:dyDescent="0.2">
      <c r="A14" s="280" t="s">
        <v>291</v>
      </c>
      <c r="B14" s="55"/>
      <c r="C14" s="62" t="s">
        <v>10</v>
      </c>
      <c r="D14" s="42" t="s">
        <v>119</v>
      </c>
      <c r="E14" s="42"/>
      <c r="F14" s="42"/>
      <c r="G14" s="70">
        <v>162.74285714285568</v>
      </c>
      <c r="H14" s="259">
        <v>4</v>
      </c>
      <c r="I14" s="175">
        <f t="shared" si="2"/>
        <v>166.74285714285568</v>
      </c>
      <c r="J14" s="87"/>
      <c r="K14" s="70">
        <v>3.1670000000000007</v>
      </c>
      <c r="L14" s="33">
        <v>3.8</v>
      </c>
      <c r="M14" s="175">
        <f t="shared" si="0"/>
        <v>6.9670000000000005</v>
      </c>
      <c r="N14" s="87"/>
      <c r="O14" s="70">
        <v>44.811000000000014</v>
      </c>
      <c r="P14" s="259">
        <v>34.432000000000002</v>
      </c>
      <c r="Q14" s="175">
        <f t="shared" si="1"/>
        <v>79.243000000000023</v>
      </c>
      <c r="R14" s="102"/>
      <c r="S14" s="90">
        <f t="shared" si="3"/>
        <v>252.95285714285572</v>
      </c>
    </row>
    <row r="15" spans="1:19" x14ac:dyDescent="0.2">
      <c r="A15" s="280" t="s">
        <v>292</v>
      </c>
      <c r="B15" s="55"/>
      <c r="C15" s="59" t="s">
        <v>11</v>
      </c>
      <c r="D15" s="36" t="s">
        <v>120</v>
      </c>
      <c r="E15" s="36"/>
      <c r="F15" s="36"/>
      <c r="G15" s="70">
        <v>570.72433333334186</v>
      </c>
      <c r="H15" s="259">
        <v>16.603333333333335</v>
      </c>
      <c r="I15" s="175">
        <f t="shared" si="2"/>
        <v>587.32766666667521</v>
      </c>
      <c r="J15" s="87"/>
      <c r="K15" s="70">
        <v>9.9960000000000093</v>
      </c>
      <c r="L15" s="33">
        <v>0.94399999999999995</v>
      </c>
      <c r="M15" s="175">
        <f t="shared" si="0"/>
        <v>10.940000000000008</v>
      </c>
      <c r="N15" s="87"/>
      <c r="O15" s="70">
        <v>76.890000000000015</v>
      </c>
      <c r="P15" s="259">
        <v>42.017000000000003</v>
      </c>
      <c r="Q15" s="271">
        <f t="shared" si="1"/>
        <v>118.90700000000001</v>
      </c>
      <c r="R15" s="102"/>
      <c r="S15" s="90">
        <f t="shared" si="3"/>
        <v>717.17466666667531</v>
      </c>
    </row>
    <row r="16" spans="1:19" x14ac:dyDescent="0.2">
      <c r="A16" s="280" t="s">
        <v>293</v>
      </c>
      <c r="B16" s="55"/>
      <c r="C16" s="62" t="s">
        <v>12</v>
      </c>
      <c r="D16" s="42"/>
      <c r="E16" s="42" t="s">
        <v>121</v>
      </c>
      <c r="F16" s="42"/>
      <c r="G16" s="70">
        <v>63.566666666666492</v>
      </c>
      <c r="H16" s="259">
        <v>2.6666666666666665</v>
      </c>
      <c r="I16" s="175">
        <f t="shared" si="2"/>
        <v>66.233333333333164</v>
      </c>
      <c r="J16" s="87"/>
      <c r="K16" s="70">
        <v>0</v>
      </c>
      <c r="L16" s="33">
        <v>0</v>
      </c>
      <c r="M16" s="175">
        <f t="shared" si="0"/>
        <v>0</v>
      </c>
      <c r="N16" s="87"/>
      <c r="O16" s="70">
        <v>29.312000000000001</v>
      </c>
      <c r="P16" s="259">
        <v>3.6740000000000004</v>
      </c>
      <c r="Q16" s="175">
        <f t="shared" si="1"/>
        <v>32.986000000000004</v>
      </c>
      <c r="R16" s="102"/>
      <c r="S16" s="90">
        <f t="shared" si="3"/>
        <v>99.219333333333168</v>
      </c>
    </row>
    <row r="17" spans="1:19" x14ac:dyDescent="0.2">
      <c r="A17" s="280" t="s">
        <v>294</v>
      </c>
      <c r="B17" s="55"/>
      <c r="C17" s="59" t="s">
        <v>13</v>
      </c>
      <c r="D17" s="36" t="s">
        <v>122</v>
      </c>
      <c r="E17" s="36"/>
      <c r="F17" s="36"/>
      <c r="G17" s="70">
        <v>0.22700000000000001</v>
      </c>
      <c r="H17" s="259">
        <v>0</v>
      </c>
      <c r="I17" s="175">
        <f t="shared" si="2"/>
        <v>0.22700000000000001</v>
      </c>
      <c r="J17" s="87"/>
      <c r="K17" s="70">
        <v>0</v>
      </c>
      <c r="L17" s="33">
        <v>0</v>
      </c>
      <c r="M17" s="175">
        <f t="shared" si="0"/>
        <v>0</v>
      </c>
      <c r="N17" s="87"/>
      <c r="O17" s="70">
        <v>0</v>
      </c>
      <c r="P17" s="259">
        <v>0</v>
      </c>
      <c r="Q17" s="271">
        <f t="shared" si="1"/>
        <v>0</v>
      </c>
      <c r="R17" s="102"/>
      <c r="S17" s="90">
        <f t="shared" si="3"/>
        <v>0.22700000000000001</v>
      </c>
    </row>
    <row r="18" spans="1:19" x14ac:dyDescent="0.2">
      <c r="A18" s="280" t="s">
        <v>295</v>
      </c>
      <c r="B18" s="55"/>
      <c r="C18" s="59" t="s">
        <v>14</v>
      </c>
      <c r="D18" s="36"/>
      <c r="E18" s="36" t="s">
        <v>123</v>
      </c>
      <c r="F18" s="36"/>
      <c r="G18" s="70">
        <v>213.84080448662755</v>
      </c>
      <c r="H18" s="259">
        <v>5.1927327327327344</v>
      </c>
      <c r="I18" s="175">
        <f t="shared" si="2"/>
        <v>219.03353721936028</v>
      </c>
      <c r="J18" s="87"/>
      <c r="K18" s="70">
        <v>0</v>
      </c>
      <c r="L18" s="33">
        <v>0</v>
      </c>
      <c r="M18" s="175">
        <f t="shared" si="0"/>
        <v>0</v>
      </c>
      <c r="N18" s="87"/>
      <c r="O18" s="70">
        <v>28.253500000000006</v>
      </c>
      <c r="P18" s="259">
        <v>8.1490000000000009</v>
      </c>
      <c r="Q18" s="176">
        <f t="shared" si="1"/>
        <v>36.402500000000003</v>
      </c>
      <c r="R18" s="117"/>
      <c r="S18" s="90">
        <f t="shared" si="3"/>
        <v>255.43603721936029</v>
      </c>
    </row>
    <row r="19" spans="1:19" x14ac:dyDescent="0.2">
      <c r="A19" s="280" t="s">
        <v>296</v>
      </c>
      <c r="B19" s="55"/>
      <c r="C19" s="59" t="s">
        <v>15</v>
      </c>
      <c r="D19" s="36"/>
      <c r="E19" s="36" t="s">
        <v>124</v>
      </c>
      <c r="F19" s="36"/>
      <c r="G19" s="70">
        <v>108.81667684833268</v>
      </c>
      <c r="H19" s="259">
        <v>1.1499999999999999</v>
      </c>
      <c r="I19" s="175">
        <f t="shared" si="2"/>
        <v>109.96667684833268</v>
      </c>
      <c r="J19" s="87"/>
      <c r="K19" s="70">
        <v>0</v>
      </c>
      <c r="L19" s="33">
        <v>0</v>
      </c>
      <c r="M19" s="175">
        <f t="shared" si="0"/>
        <v>0</v>
      </c>
      <c r="N19" s="87"/>
      <c r="O19" s="70">
        <v>11.702299999999996</v>
      </c>
      <c r="P19" s="259">
        <v>5.9529999999999985</v>
      </c>
      <c r="Q19" s="176">
        <f t="shared" si="1"/>
        <v>17.655299999999993</v>
      </c>
      <c r="R19" s="117"/>
      <c r="S19" s="90">
        <f t="shared" si="3"/>
        <v>127.62197684833268</v>
      </c>
    </row>
    <row r="20" spans="1:19" x14ac:dyDescent="0.2">
      <c r="A20" s="280" t="s">
        <v>297</v>
      </c>
      <c r="B20" s="55"/>
      <c r="C20" s="62" t="s">
        <v>16</v>
      </c>
      <c r="D20" s="42"/>
      <c r="E20" s="42" t="s">
        <v>125</v>
      </c>
      <c r="F20" s="42"/>
      <c r="G20" s="70">
        <v>57.224440559440424</v>
      </c>
      <c r="H20" s="259">
        <v>1.7450000000000001</v>
      </c>
      <c r="I20" s="175">
        <f t="shared" si="2"/>
        <v>58.969440559440422</v>
      </c>
      <c r="J20" s="87"/>
      <c r="K20" s="70">
        <v>0</v>
      </c>
      <c r="L20" s="33">
        <v>0</v>
      </c>
      <c r="M20" s="175">
        <f t="shared" si="0"/>
        <v>0</v>
      </c>
      <c r="N20" s="87"/>
      <c r="O20" s="70">
        <v>16.698900000000002</v>
      </c>
      <c r="P20" s="259">
        <v>3.7760000000000007</v>
      </c>
      <c r="Q20" s="176">
        <f t="shared" si="1"/>
        <v>20.474900000000002</v>
      </c>
      <c r="R20" s="117"/>
      <c r="S20" s="90">
        <f t="shared" si="3"/>
        <v>79.44434055944042</v>
      </c>
    </row>
    <row r="21" spans="1:19" x14ac:dyDescent="0.2">
      <c r="A21" s="280" t="s">
        <v>298</v>
      </c>
      <c r="B21" s="55"/>
      <c r="C21" s="59" t="s">
        <v>18</v>
      </c>
      <c r="D21" s="36"/>
      <c r="E21" s="36" t="s">
        <v>18</v>
      </c>
      <c r="F21" s="36"/>
      <c r="G21" s="70">
        <v>1.4</v>
      </c>
      <c r="H21" s="259">
        <v>0</v>
      </c>
      <c r="I21" s="175">
        <f t="shared" si="2"/>
        <v>1.4</v>
      </c>
      <c r="J21" s="87"/>
      <c r="K21" s="70">
        <v>0</v>
      </c>
      <c r="L21" s="33">
        <v>0</v>
      </c>
      <c r="M21" s="175">
        <f t="shared" si="0"/>
        <v>0</v>
      </c>
      <c r="N21" s="87"/>
      <c r="O21" s="70">
        <v>0</v>
      </c>
      <c r="P21" s="259">
        <v>0</v>
      </c>
      <c r="Q21" s="176">
        <f t="shared" si="1"/>
        <v>0</v>
      </c>
      <c r="R21" s="117"/>
      <c r="S21" s="90">
        <f t="shared" si="3"/>
        <v>1.4</v>
      </c>
    </row>
    <row r="22" spans="1:19" x14ac:dyDescent="0.2">
      <c r="A22" s="280" t="s">
        <v>299</v>
      </c>
      <c r="B22" s="55"/>
      <c r="C22" s="59" t="s">
        <v>19</v>
      </c>
      <c r="D22" s="36"/>
      <c r="E22" s="36" t="s">
        <v>127</v>
      </c>
      <c r="F22" s="36"/>
      <c r="G22" s="70">
        <v>74.819966795794585</v>
      </c>
      <c r="H22" s="259">
        <v>1.42</v>
      </c>
      <c r="I22" s="175">
        <f t="shared" si="2"/>
        <v>76.239966795794587</v>
      </c>
      <c r="J22" s="87"/>
      <c r="K22" s="70">
        <v>0</v>
      </c>
      <c r="L22" s="33">
        <v>0</v>
      </c>
      <c r="M22" s="175">
        <f t="shared" si="0"/>
        <v>0</v>
      </c>
      <c r="N22" s="87"/>
      <c r="O22" s="70">
        <v>6.6085500000000081</v>
      </c>
      <c r="P22" s="259">
        <v>3.1299999999999981</v>
      </c>
      <c r="Q22" s="176">
        <f t="shared" si="1"/>
        <v>9.7385500000000071</v>
      </c>
      <c r="R22" s="117"/>
      <c r="S22" s="90">
        <f t="shared" si="3"/>
        <v>85.97851679579459</v>
      </c>
    </row>
    <row r="23" spans="1:19" x14ac:dyDescent="0.2">
      <c r="A23" s="280" t="s">
        <v>300</v>
      </c>
      <c r="B23" s="55"/>
      <c r="C23" s="62" t="s">
        <v>20</v>
      </c>
      <c r="D23" s="42"/>
      <c r="E23" s="42" t="s">
        <v>128</v>
      </c>
      <c r="F23" s="42"/>
      <c r="G23" s="70">
        <v>190.18551837634288</v>
      </c>
      <c r="H23" s="259">
        <v>1.9750000000000005</v>
      </c>
      <c r="I23" s="175">
        <f t="shared" si="2"/>
        <v>192.16051837634288</v>
      </c>
      <c r="J23" s="87"/>
      <c r="K23" s="70">
        <v>0</v>
      </c>
      <c r="L23" s="33">
        <v>0</v>
      </c>
      <c r="M23" s="175">
        <f t="shared" si="0"/>
        <v>0</v>
      </c>
      <c r="N23" s="87"/>
      <c r="O23" s="70">
        <v>15.183750000000009</v>
      </c>
      <c r="P23" s="259">
        <v>4.4730000000000016</v>
      </c>
      <c r="Q23" s="176">
        <f t="shared" si="1"/>
        <v>19.656750000000009</v>
      </c>
      <c r="R23" s="117"/>
      <c r="S23" s="90">
        <f t="shared" si="3"/>
        <v>211.81726837634289</v>
      </c>
    </row>
    <row r="24" spans="1:19" x14ac:dyDescent="0.2">
      <c r="A24" s="280" t="s">
        <v>301</v>
      </c>
      <c r="B24" s="56"/>
      <c r="C24" s="59" t="s">
        <v>17</v>
      </c>
      <c r="D24" s="36"/>
      <c r="E24" s="36" t="s">
        <v>126</v>
      </c>
      <c r="F24" s="36"/>
      <c r="G24" s="70">
        <v>73.716466866466874</v>
      </c>
      <c r="H24" s="259">
        <v>6.666666666666667</v>
      </c>
      <c r="I24" s="175">
        <f t="shared" si="2"/>
        <v>80.383133533133545</v>
      </c>
      <c r="J24" s="87"/>
      <c r="K24" s="70">
        <v>0</v>
      </c>
      <c r="L24" s="33">
        <v>0</v>
      </c>
      <c r="M24" s="175">
        <f t="shared" si="0"/>
        <v>0</v>
      </c>
      <c r="N24" s="87"/>
      <c r="O24" s="70">
        <v>34.219000000000001</v>
      </c>
      <c r="P24" s="259">
        <v>23.088999999999995</v>
      </c>
      <c r="Q24" s="176">
        <f t="shared" si="1"/>
        <v>57.307999999999993</v>
      </c>
      <c r="R24" s="117"/>
      <c r="S24" s="90">
        <f t="shared" si="3"/>
        <v>137.69113353313355</v>
      </c>
    </row>
    <row r="25" spans="1:19" x14ac:dyDescent="0.2">
      <c r="A25" s="280" t="s">
        <v>302</v>
      </c>
      <c r="B25" s="55"/>
      <c r="C25" s="59" t="s">
        <v>21</v>
      </c>
      <c r="D25" s="36" t="s">
        <v>129</v>
      </c>
      <c r="E25" s="36"/>
      <c r="F25" s="36"/>
      <c r="G25" s="70">
        <v>172.87700000000186</v>
      </c>
      <c r="H25" s="259">
        <v>9.3999999999999915</v>
      </c>
      <c r="I25" s="175">
        <f t="shared" si="2"/>
        <v>182.27700000000186</v>
      </c>
      <c r="J25" s="87"/>
      <c r="K25" s="70">
        <v>3</v>
      </c>
      <c r="L25" s="33">
        <v>5</v>
      </c>
      <c r="M25" s="175">
        <f t="shared" si="0"/>
        <v>8</v>
      </c>
      <c r="N25" s="87"/>
      <c r="O25" s="70">
        <v>32.335999999999999</v>
      </c>
      <c r="P25" s="259">
        <v>17.147000000000002</v>
      </c>
      <c r="Q25" s="176">
        <f t="shared" si="1"/>
        <v>49.483000000000004</v>
      </c>
      <c r="R25" s="117"/>
      <c r="S25" s="90">
        <f t="shared" si="3"/>
        <v>239.76000000000187</v>
      </c>
    </row>
    <row r="26" spans="1:19" x14ac:dyDescent="0.2">
      <c r="A26" s="280" t="s">
        <v>303</v>
      </c>
      <c r="B26" s="56"/>
      <c r="C26" s="102" t="s">
        <v>22</v>
      </c>
      <c r="D26" s="50" t="s">
        <v>130</v>
      </c>
      <c r="E26" s="50"/>
      <c r="F26" s="50"/>
      <c r="G26" s="72">
        <v>122.17360000000113</v>
      </c>
      <c r="H26" s="260">
        <v>3.6810000000000009</v>
      </c>
      <c r="I26" s="176">
        <f t="shared" si="2"/>
        <v>125.85460000000113</v>
      </c>
      <c r="J26" s="100"/>
      <c r="K26" s="72">
        <v>0</v>
      </c>
      <c r="L26" s="34">
        <v>0.2</v>
      </c>
      <c r="M26" s="176">
        <f t="shared" si="0"/>
        <v>0.2</v>
      </c>
      <c r="N26" s="100"/>
      <c r="O26" s="72">
        <v>32.417999999999999</v>
      </c>
      <c r="P26" s="260">
        <v>11.846999999999996</v>
      </c>
      <c r="Q26" s="177">
        <f t="shared" si="1"/>
        <v>44.264999999999993</v>
      </c>
      <c r="R26" s="118"/>
      <c r="S26" s="223">
        <f t="shared" si="3"/>
        <v>170.31960000000112</v>
      </c>
    </row>
    <row r="27" spans="1:19" s="2" customFormat="1" x14ac:dyDescent="0.2">
      <c r="B27" s="57" t="s">
        <v>102</v>
      </c>
      <c r="C27" s="61"/>
      <c r="D27" s="47"/>
      <c r="E27" s="47"/>
      <c r="F27" s="47"/>
      <c r="G27" s="74">
        <f>SUM(G7:G26)</f>
        <v>2405.8801967971995</v>
      </c>
      <c r="H27" s="261">
        <f t="shared" ref="H27:I27" si="4">SUM(H7:H26)</f>
        <v>93.700399399399387</v>
      </c>
      <c r="I27" s="270">
        <f t="shared" si="4"/>
        <v>2499.5805961965989</v>
      </c>
      <c r="J27" s="46"/>
      <c r="K27" s="74">
        <f t="shared" ref="K27:M27" si="5">SUM(K7:K26)</f>
        <v>58.123999999999995</v>
      </c>
      <c r="L27" s="46">
        <f t="shared" si="5"/>
        <v>14.669</v>
      </c>
      <c r="M27" s="270">
        <f t="shared" si="5"/>
        <v>72.792999999999992</v>
      </c>
      <c r="N27" s="46"/>
      <c r="O27" s="74">
        <f t="shared" ref="O27:Q27" si="6">SUM(O7:O26)</f>
        <v>472.017</v>
      </c>
      <c r="P27" s="261">
        <f t="shared" si="6"/>
        <v>252.39299999999994</v>
      </c>
      <c r="Q27" s="270">
        <f t="shared" si="6"/>
        <v>724.41</v>
      </c>
      <c r="R27" s="47"/>
      <c r="S27" s="86">
        <f>SUM(S7:S26)</f>
        <v>3296.7835961965989</v>
      </c>
    </row>
    <row r="28" spans="1:19" x14ac:dyDescent="0.2">
      <c r="B28" s="56"/>
      <c r="C28" s="102"/>
      <c r="D28" s="50"/>
      <c r="E28" s="50"/>
      <c r="F28" s="50"/>
      <c r="G28" s="81"/>
      <c r="H28" s="262"/>
      <c r="I28" s="271"/>
      <c r="J28" s="35"/>
      <c r="K28" s="81"/>
      <c r="L28" s="35"/>
      <c r="M28" s="271"/>
      <c r="N28" s="35"/>
      <c r="O28" s="81"/>
      <c r="P28" s="262"/>
      <c r="Q28" s="271"/>
      <c r="R28" s="50"/>
      <c r="S28" s="101"/>
    </row>
    <row r="29" spans="1:19" x14ac:dyDescent="0.2">
      <c r="B29" s="52" t="s">
        <v>95</v>
      </c>
      <c r="C29" s="58"/>
      <c r="D29" s="42"/>
      <c r="E29" s="42"/>
      <c r="F29" s="42"/>
      <c r="G29" s="76"/>
      <c r="H29" s="258"/>
      <c r="I29" s="269"/>
      <c r="J29" s="35"/>
      <c r="K29" s="76"/>
      <c r="L29" s="41"/>
      <c r="M29" s="269"/>
      <c r="N29" s="35"/>
      <c r="O29" s="76"/>
      <c r="P29" s="258"/>
      <c r="Q29" s="271"/>
      <c r="R29" s="50"/>
      <c r="S29" s="222"/>
    </row>
    <row r="30" spans="1:19" x14ac:dyDescent="0.2">
      <c r="A30" s="280" t="s">
        <v>304</v>
      </c>
      <c r="B30" s="53"/>
      <c r="C30" s="59" t="s">
        <v>23</v>
      </c>
      <c r="D30" s="36" t="s">
        <v>131</v>
      </c>
      <c r="E30" s="36"/>
      <c r="F30" s="36"/>
      <c r="G30" s="70">
        <v>332.54999999999433</v>
      </c>
      <c r="H30" s="259">
        <v>118.25000000000057</v>
      </c>
      <c r="I30" s="175">
        <f t="shared" ref="I30:I47" si="7">SUM(G30:H30)</f>
        <v>450.7999999999949</v>
      </c>
      <c r="J30" s="87"/>
      <c r="K30" s="70">
        <v>65.445000000000036</v>
      </c>
      <c r="L30" s="33">
        <v>62.186000000000028</v>
      </c>
      <c r="M30" s="175">
        <f t="shared" ref="M30:M47" si="8">SUM(K30:L30)</f>
        <v>127.63100000000006</v>
      </c>
      <c r="N30" s="87"/>
      <c r="O30" s="70">
        <v>20.047999999999998</v>
      </c>
      <c r="P30" s="259">
        <v>17.520999999999997</v>
      </c>
      <c r="Q30" s="176">
        <f t="shared" ref="Q30:Q47" si="9">SUM(O30:P30)</f>
        <v>37.568999999999996</v>
      </c>
      <c r="R30" s="102"/>
      <c r="S30" s="90">
        <f t="shared" ref="S30:S47" si="10">SUM(I30,M30,Q30)</f>
        <v>615.99999999999488</v>
      </c>
    </row>
    <row r="31" spans="1:19" x14ac:dyDescent="0.2">
      <c r="A31" s="280" t="s">
        <v>305</v>
      </c>
      <c r="B31" s="55"/>
      <c r="C31" s="59" t="s">
        <v>24</v>
      </c>
      <c r="D31" s="36" t="s">
        <v>132</v>
      </c>
      <c r="E31" s="36"/>
      <c r="F31" s="36"/>
      <c r="G31" s="70">
        <v>95.300008991027639</v>
      </c>
      <c r="H31" s="259">
        <v>7.9501015986045953</v>
      </c>
      <c r="I31" s="175">
        <f t="shared" si="7"/>
        <v>103.25011058963223</v>
      </c>
      <c r="J31" s="87"/>
      <c r="K31" s="70">
        <v>332.45000000000084</v>
      </c>
      <c r="L31" s="33">
        <v>4</v>
      </c>
      <c r="M31" s="175">
        <f t="shared" si="8"/>
        <v>336.45000000000084</v>
      </c>
      <c r="N31" s="87"/>
      <c r="O31" s="70">
        <v>232.37099999999862</v>
      </c>
      <c r="P31" s="259">
        <v>144.20899999999997</v>
      </c>
      <c r="Q31" s="176">
        <f t="shared" si="9"/>
        <v>376.57999999999856</v>
      </c>
      <c r="R31" s="142"/>
      <c r="S31" s="90">
        <f t="shared" si="10"/>
        <v>816.2801105896317</v>
      </c>
    </row>
    <row r="32" spans="1:19" x14ac:dyDescent="0.2">
      <c r="A32" s="280" t="s">
        <v>306</v>
      </c>
      <c r="B32" s="56"/>
      <c r="C32" s="59" t="s">
        <v>25</v>
      </c>
      <c r="D32" s="36" t="s">
        <v>133</v>
      </c>
      <c r="E32" s="36"/>
      <c r="F32" s="36"/>
      <c r="G32" s="70">
        <v>608.18146686648288</v>
      </c>
      <c r="H32" s="259">
        <v>28.149999999999977</v>
      </c>
      <c r="I32" s="175">
        <f t="shared" si="7"/>
        <v>636.33146686648286</v>
      </c>
      <c r="J32" s="87"/>
      <c r="K32" s="70">
        <v>0</v>
      </c>
      <c r="L32" s="33">
        <v>0</v>
      </c>
      <c r="M32" s="175">
        <f t="shared" si="8"/>
        <v>0</v>
      </c>
      <c r="N32" s="87"/>
      <c r="O32" s="70">
        <v>198.63499999999996</v>
      </c>
      <c r="P32" s="259">
        <v>100.03700000000002</v>
      </c>
      <c r="Q32" s="176">
        <f t="shared" si="9"/>
        <v>298.67199999999997</v>
      </c>
      <c r="R32" s="102"/>
      <c r="S32" s="90">
        <f t="shared" si="10"/>
        <v>935.00346686648277</v>
      </c>
    </row>
    <row r="33" spans="1:19" x14ac:dyDescent="0.2">
      <c r="A33" s="280" t="s">
        <v>307</v>
      </c>
      <c r="B33" s="53"/>
      <c r="C33" s="60" t="s">
        <v>26</v>
      </c>
      <c r="D33" s="36" t="s">
        <v>134</v>
      </c>
      <c r="E33" s="36"/>
      <c r="F33" s="36"/>
      <c r="G33" s="70">
        <v>0</v>
      </c>
      <c r="H33" s="259">
        <v>0</v>
      </c>
      <c r="I33" s="175">
        <f t="shared" si="7"/>
        <v>0</v>
      </c>
      <c r="J33" s="87"/>
      <c r="K33" s="70">
        <v>0</v>
      </c>
      <c r="L33" s="33">
        <v>0</v>
      </c>
      <c r="M33" s="175">
        <f t="shared" si="8"/>
        <v>0</v>
      </c>
      <c r="N33" s="87"/>
      <c r="O33" s="70">
        <v>0.48799999999999993</v>
      </c>
      <c r="P33" s="259">
        <v>1.2930000000000001</v>
      </c>
      <c r="Q33" s="176">
        <f t="shared" si="9"/>
        <v>1.7810000000000001</v>
      </c>
      <c r="R33" s="102"/>
      <c r="S33" s="90">
        <f t="shared" si="10"/>
        <v>1.7810000000000001</v>
      </c>
    </row>
    <row r="34" spans="1:19" x14ac:dyDescent="0.2">
      <c r="A34" s="280" t="s">
        <v>321</v>
      </c>
      <c r="B34" s="53"/>
      <c r="C34" s="59" t="s">
        <v>28</v>
      </c>
      <c r="D34" s="36"/>
      <c r="E34" s="36" t="s">
        <v>135</v>
      </c>
      <c r="F34" s="36"/>
      <c r="G34" s="70">
        <v>0</v>
      </c>
      <c r="H34" s="259">
        <v>0</v>
      </c>
      <c r="I34" s="175">
        <f t="shared" si="7"/>
        <v>0</v>
      </c>
      <c r="J34" s="87"/>
      <c r="K34" s="70">
        <v>0</v>
      </c>
      <c r="L34" s="33">
        <v>0</v>
      </c>
      <c r="M34" s="175">
        <f t="shared" si="8"/>
        <v>0</v>
      </c>
      <c r="N34" s="87"/>
      <c r="O34" s="70">
        <v>0</v>
      </c>
      <c r="P34" s="259">
        <v>0</v>
      </c>
      <c r="Q34" s="176">
        <f t="shared" si="9"/>
        <v>0</v>
      </c>
      <c r="R34" s="102"/>
      <c r="S34" s="90">
        <f t="shared" si="10"/>
        <v>0</v>
      </c>
    </row>
    <row r="35" spans="1:19" x14ac:dyDescent="0.2">
      <c r="A35" s="280" t="s">
        <v>308</v>
      </c>
      <c r="B35" s="55"/>
      <c r="C35" s="59" t="s">
        <v>27</v>
      </c>
      <c r="D35" s="36"/>
      <c r="E35" s="36"/>
      <c r="F35" s="36" t="s">
        <v>27</v>
      </c>
      <c r="G35" s="70">
        <v>40.433333333333337</v>
      </c>
      <c r="H35" s="259">
        <v>6.5</v>
      </c>
      <c r="I35" s="175">
        <f t="shared" si="7"/>
        <v>46.933333333333337</v>
      </c>
      <c r="J35" s="87"/>
      <c r="K35" s="70">
        <v>12.777999999999999</v>
      </c>
      <c r="L35" s="33">
        <v>17.778999999999996</v>
      </c>
      <c r="M35" s="175">
        <f t="shared" si="8"/>
        <v>30.556999999999995</v>
      </c>
      <c r="N35" s="87"/>
      <c r="O35" s="70">
        <v>24.828999999999994</v>
      </c>
      <c r="P35" s="259">
        <v>19.709</v>
      </c>
      <c r="Q35" s="176">
        <f t="shared" si="9"/>
        <v>44.537999999999997</v>
      </c>
      <c r="R35" s="102"/>
      <c r="S35" s="90">
        <f t="shared" si="10"/>
        <v>122.02833333333332</v>
      </c>
    </row>
    <row r="36" spans="1:19" x14ac:dyDescent="0.2">
      <c r="A36" s="280" t="s">
        <v>309</v>
      </c>
      <c r="B36" s="55"/>
      <c r="C36" s="59" t="s">
        <v>29</v>
      </c>
      <c r="D36" s="36"/>
      <c r="E36" s="36"/>
      <c r="F36" s="36" t="s">
        <v>29</v>
      </c>
      <c r="G36" s="70">
        <v>66.289511976048047</v>
      </c>
      <c r="H36" s="259">
        <v>4.3725009980039928</v>
      </c>
      <c r="I36" s="175">
        <f t="shared" si="7"/>
        <v>70.662012974052033</v>
      </c>
      <c r="J36" s="87"/>
      <c r="K36" s="70">
        <v>0</v>
      </c>
      <c r="L36" s="33">
        <v>0</v>
      </c>
      <c r="M36" s="175">
        <f t="shared" si="8"/>
        <v>0</v>
      </c>
      <c r="N36" s="87"/>
      <c r="O36" s="70">
        <v>15.936999999999999</v>
      </c>
      <c r="P36" s="259">
        <v>10.737</v>
      </c>
      <c r="Q36" s="175">
        <f t="shared" si="9"/>
        <v>26.673999999999999</v>
      </c>
      <c r="R36" s="102"/>
      <c r="S36" s="90">
        <f t="shared" si="10"/>
        <v>97.336012974052039</v>
      </c>
    </row>
    <row r="37" spans="1:19" x14ac:dyDescent="0.2">
      <c r="A37" s="280" t="s">
        <v>310</v>
      </c>
      <c r="B37" s="56"/>
      <c r="C37" s="59" t="s">
        <v>30</v>
      </c>
      <c r="D37" s="36"/>
      <c r="E37" s="36"/>
      <c r="F37" s="36" t="s">
        <v>30</v>
      </c>
      <c r="G37" s="70">
        <v>115.16675000000001</v>
      </c>
      <c r="H37" s="259">
        <v>12.5</v>
      </c>
      <c r="I37" s="175">
        <f t="shared" si="7"/>
        <v>127.66675000000001</v>
      </c>
      <c r="J37" s="87"/>
      <c r="K37" s="70">
        <v>0</v>
      </c>
      <c r="L37" s="33">
        <v>0</v>
      </c>
      <c r="M37" s="175">
        <f t="shared" si="8"/>
        <v>0</v>
      </c>
      <c r="N37" s="87"/>
      <c r="O37" s="70">
        <v>31.776999999999997</v>
      </c>
      <c r="P37" s="259">
        <v>31.258999999999997</v>
      </c>
      <c r="Q37" s="175">
        <f t="shared" si="9"/>
        <v>63.035999999999994</v>
      </c>
      <c r="R37" s="102"/>
      <c r="S37" s="90">
        <f t="shared" si="10"/>
        <v>190.70275000000001</v>
      </c>
    </row>
    <row r="38" spans="1:19" x14ac:dyDescent="0.2">
      <c r="A38" s="280" t="s">
        <v>311</v>
      </c>
      <c r="B38" s="55"/>
      <c r="C38" s="59" t="s">
        <v>31</v>
      </c>
      <c r="D38" s="36"/>
      <c r="E38" s="36" t="s">
        <v>136</v>
      </c>
      <c r="F38" s="36"/>
      <c r="G38" s="70">
        <v>221.5</v>
      </c>
      <c r="H38" s="259">
        <v>29.25</v>
      </c>
      <c r="I38" s="175">
        <f t="shared" si="7"/>
        <v>250.75</v>
      </c>
      <c r="J38" s="87"/>
      <c r="K38" s="70">
        <v>6</v>
      </c>
      <c r="L38" s="33">
        <v>17</v>
      </c>
      <c r="M38" s="175">
        <f t="shared" si="8"/>
        <v>23</v>
      </c>
      <c r="N38" s="87"/>
      <c r="O38" s="70">
        <v>82.324000000000112</v>
      </c>
      <c r="P38" s="259">
        <v>74.449000000000069</v>
      </c>
      <c r="Q38" s="271">
        <f t="shared" si="9"/>
        <v>156.7730000000002</v>
      </c>
      <c r="R38" s="102"/>
      <c r="S38" s="90">
        <f t="shared" si="10"/>
        <v>430.5230000000002</v>
      </c>
    </row>
    <row r="39" spans="1:19" x14ac:dyDescent="0.2">
      <c r="A39" s="280" t="s">
        <v>312</v>
      </c>
      <c r="B39" s="55"/>
      <c r="C39" s="62" t="s">
        <v>32</v>
      </c>
      <c r="D39" s="36"/>
      <c r="E39" s="36"/>
      <c r="F39" s="36" t="s">
        <v>137</v>
      </c>
      <c r="G39" s="70">
        <v>0</v>
      </c>
      <c r="H39" s="259">
        <v>0</v>
      </c>
      <c r="I39" s="175">
        <f t="shared" si="7"/>
        <v>0</v>
      </c>
      <c r="J39" s="87"/>
      <c r="K39" s="70">
        <v>0</v>
      </c>
      <c r="L39" s="33">
        <v>0</v>
      </c>
      <c r="M39" s="175">
        <f t="shared" si="8"/>
        <v>0</v>
      </c>
      <c r="N39" s="87"/>
      <c r="O39" s="70">
        <v>8</v>
      </c>
      <c r="P39" s="259">
        <v>3</v>
      </c>
      <c r="Q39" s="176">
        <f t="shared" si="9"/>
        <v>11</v>
      </c>
      <c r="R39" s="102"/>
      <c r="S39" s="90">
        <f t="shared" si="10"/>
        <v>11</v>
      </c>
    </row>
    <row r="40" spans="1:19" x14ac:dyDescent="0.2">
      <c r="A40" s="280" t="s">
        <v>313</v>
      </c>
      <c r="B40" s="55"/>
      <c r="C40" s="59" t="s">
        <v>33</v>
      </c>
      <c r="D40" s="36"/>
      <c r="E40" s="36"/>
      <c r="F40" s="36" t="s">
        <v>138</v>
      </c>
      <c r="G40" s="70">
        <v>0</v>
      </c>
      <c r="H40" s="259">
        <v>0</v>
      </c>
      <c r="I40" s="175">
        <f t="shared" si="7"/>
        <v>0</v>
      </c>
      <c r="J40" s="87"/>
      <c r="K40" s="70">
        <v>24</v>
      </c>
      <c r="L40" s="33">
        <v>30</v>
      </c>
      <c r="M40" s="175">
        <f t="shared" si="8"/>
        <v>54</v>
      </c>
      <c r="N40" s="87"/>
      <c r="O40" s="70">
        <v>22.460999999999995</v>
      </c>
      <c r="P40" s="259">
        <v>44.880000000000031</v>
      </c>
      <c r="Q40" s="176">
        <f t="shared" si="9"/>
        <v>67.341000000000022</v>
      </c>
      <c r="R40" s="102"/>
      <c r="S40" s="90">
        <f t="shared" si="10"/>
        <v>121.34100000000002</v>
      </c>
    </row>
    <row r="41" spans="1:19" x14ac:dyDescent="0.2">
      <c r="A41" s="280" t="s">
        <v>314</v>
      </c>
      <c r="B41" s="55"/>
      <c r="C41" s="62" t="s">
        <v>34</v>
      </c>
      <c r="D41" s="36"/>
      <c r="E41" s="36"/>
      <c r="F41" s="36" t="s">
        <v>139</v>
      </c>
      <c r="G41" s="70">
        <v>0</v>
      </c>
      <c r="H41" s="259">
        <v>0</v>
      </c>
      <c r="I41" s="175">
        <f t="shared" si="7"/>
        <v>0</v>
      </c>
      <c r="J41" s="87"/>
      <c r="K41" s="70">
        <v>0</v>
      </c>
      <c r="L41" s="33">
        <v>0</v>
      </c>
      <c r="M41" s="175">
        <f t="shared" si="8"/>
        <v>0</v>
      </c>
      <c r="N41" s="87"/>
      <c r="O41" s="70">
        <v>10.308</v>
      </c>
      <c r="P41" s="259">
        <v>7.4270000000000005</v>
      </c>
      <c r="Q41" s="176">
        <f t="shared" si="9"/>
        <v>17.734999999999999</v>
      </c>
      <c r="R41" s="102"/>
      <c r="S41" s="90">
        <f t="shared" si="10"/>
        <v>17.734999999999999</v>
      </c>
    </row>
    <row r="42" spans="1:19" x14ac:dyDescent="0.2">
      <c r="A42" s="280" t="s">
        <v>315</v>
      </c>
      <c r="B42" s="56"/>
      <c r="C42" s="59" t="s">
        <v>35</v>
      </c>
      <c r="D42" s="36"/>
      <c r="E42" s="36"/>
      <c r="F42" s="36" t="s">
        <v>140</v>
      </c>
      <c r="G42" s="70">
        <v>0</v>
      </c>
      <c r="H42" s="259">
        <v>0</v>
      </c>
      <c r="I42" s="175">
        <f t="shared" si="7"/>
        <v>0</v>
      </c>
      <c r="J42" s="87"/>
      <c r="K42" s="70">
        <v>0</v>
      </c>
      <c r="L42" s="33">
        <v>0</v>
      </c>
      <c r="M42" s="175">
        <f t="shared" si="8"/>
        <v>0</v>
      </c>
      <c r="N42" s="87"/>
      <c r="O42" s="70">
        <v>4</v>
      </c>
      <c r="P42" s="259">
        <v>8.3330000000000002</v>
      </c>
      <c r="Q42" s="176">
        <f t="shared" si="9"/>
        <v>12.333</v>
      </c>
      <c r="R42" s="102"/>
      <c r="S42" s="90">
        <f t="shared" si="10"/>
        <v>12.333</v>
      </c>
    </row>
    <row r="43" spans="1:19" x14ac:dyDescent="0.2">
      <c r="A43" s="280" t="s">
        <v>316</v>
      </c>
      <c r="B43" s="55"/>
      <c r="C43" s="59" t="s">
        <v>36</v>
      </c>
      <c r="D43" s="36"/>
      <c r="E43" s="36" t="s">
        <v>141</v>
      </c>
      <c r="F43" s="36"/>
      <c r="G43" s="70">
        <v>109.25024999999999</v>
      </c>
      <c r="H43" s="259">
        <v>13</v>
      </c>
      <c r="I43" s="175">
        <f t="shared" si="7"/>
        <v>122.25024999999999</v>
      </c>
      <c r="J43" s="87"/>
      <c r="K43" s="70">
        <v>0</v>
      </c>
      <c r="L43" s="33">
        <v>0</v>
      </c>
      <c r="M43" s="175">
        <f t="shared" si="8"/>
        <v>0</v>
      </c>
      <c r="N43" s="87"/>
      <c r="O43" s="70">
        <v>36.622999999999998</v>
      </c>
      <c r="P43" s="259">
        <v>50.720000000000006</v>
      </c>
      <c r="Q43" s="176">
        <f t="shared" si="9"/>
        <v>87.343000000000004</v>
      </c>
      <c r="R43" s="102"/>
      <c r="S43" s="90">
        <f t="shared" si="10"/>
        <v>209.59325000000001</v>
      </c>
    </row>
    <row r="44" spans="1:19" x14ac:dyDescent="0.2">
      <c r="A44" s="280" t="s">
        <v>317</v>
      </c>
      <c r="B44" s="56"/>
      <c r="C44" s="62" t="s">
        <v>37</v>
      </c>
      <c r="D44" s="36" t="s">
        <v>142</v>
      </c>
      <c r="E44" s="36"/>
      <c r="F44" s="36"/>
      <c r="G44" s="70">
        <v>445.43699999999183</v>
      </c>
      <c r="H44" s="259">
        <v>178.58300000000264</v>
      </c>
      <c r="I44" s="175">
        <f t="shared" si="7"/>
        <v>624.01999999999452</v>
      </c>
      <c r="J44" s="87"/>
      <c r="K44" s="70">
        <v>67</v>
      </c>
      <c r="L44" s="33">
        <v>109</v>
      </c>
      <c r="M44" s="175">
        <f t="shared" si="8"/>
        <v>176</v>
      </c>
      <c r="N44" s="87"/>
      <c r="O44" s="70">
        <v>35.741000000000007</v>
      </c>
      <c r="P44" s="259">
        <v>28.307999999999996</v>
      </c>
      <c r="Q44" s="176">
        <f t="shared" si="9"/>
        <v>64.049000000000007</v>
      </c>
      <c r="R44" s="102"/>
      <c r="S44" s="90">
        <f t="shared" si="10"/>
        <v>864.0689999999945</v>
      </c>
    </row>
    <row r="45" spans="1:19" x14ac:dyDescent="0.2">
      <c r="A45" s="280" t="s">
        <v>318</v>
      </c>
      <c r="B45" s="55"/>
      <c r="C45" s="59" t="s">
        <v>38</v>
      </c>
      <c r="D45" s="36"/>
      <c r="E45" s="36" t="s">
        <v>143</v>
      </c>
      <c r="F45" s="36"/>
      <c r="G45" s="70">
        <v>0</v>
      </c>
      <c r="H45" s="259">
        <v>0</v>
      </c>
      <c r="I45" s="175">
        <f t="shared" si="7"/>
        <v>0</v>
      </c>
      <c r="J45" s="87"/>
      <c r="K45" s="70">
        <v>0</v>
      </c>
      <c r="L45" s="33">
        <v>0</v>
      </c>
      <c r="M45" s="175">
        <f t="shared" si="8"/>
        <v>0</v>
      </c>
      <c r="N45" s="87"/>
      <c r="O45" s="70">
        <v>92.454000000000008</v>
      </c>
      <c r="P45" s="259">
        <v>31.115999999999996</v>
      </c>
      <c r="Q45" s="176">
        <f t="shared" si="9"/>
        <v>123.57000000000001</v>
      </c>
      <c r="R45" s="102"/>
      <c r="S45" s="90">
        <f t="shared" si="10"/>
        <v>123.57000000000001</v>
      </c>
    </row>
    <row r="46" spans="1:19" x14ac:dyDescent="0.2">
      <c r="A46" s="280" t="s">
        <v>319</v>
      </c>
      <c r="B46" s="55"/>
      <c r="C46" s="59" t="s">
        <v>39</v>
      </c>
      <c r="D46" s="36" t="s">
        <v>144</v>
      </c>
      <c r="E46" s="36"/>
      <c r="F46" s="36"/>
      <c r="G46" s="70">
        <v>64.238919660678903</v>
      </c>
      <c r="H46" s="259">
        <v>3.9833333333333343</v>
      </c>
      <c r="I46" s="175">
        <f t="shared" si="7"/>
        <v>68.222252994012237</v>
      </c>
      <c r="J46" s="87"/>
      <c r="K46" s="70">
        <v>0</v>
      </c>
      <c r="L46" s="33">
        <v>0</v>
      </c>
      <c r="M46" s="175">
        <f t="shared" si="8"/>
        <v>0</v>
      </c>
      <c r="N46" s="87"/>
      <c r="O46" s="70">
        <v>32.421999999999997</v>
      </c>
      <c r="P46" s="259">
        <v>22.791</v>
      </c>
      <c r="Q46" s="176">
        <f t="shared" si="9"/>
        <v>55.212999999999994</v>
      </c>
      <c r="R46" s="102"/>
      <c r="S46" s="90">
        <f t="shared" si="10"/>
        <v>123.43525299401223</v>
      </c>
    </row>
    <row r="47" spans="1:19" x14ac:dyDescent="0.2">
      <c r="A47" s="280" t="s">
        <v>320</v>
      </c>
      <c r="B47" s="56"/>
      <c r="C47" s="102" t="s">
        <v>40</v>
      </c>
      <c r="D47" s="37" t="s">
        <v>145</v>
      </c>
      <c r="E47" s="37"/>
      <c r="F47" s="37"/>
      <c r="G47" s="72">
        <v>111.50000000000057</v>
      </c>
      <c r="H47" s="260">
        <v>50.249999999999957</v>
      </c>
      <c r="I47" s="176">
        <f t="shared" si="7"/>
        <v>161.75000000000051</v>
      </c>
      <c r="J47" s="100"/>
      <c r="K47" s="72">
        <v>30.713699999999996</v>
      </c>
      <c r="L47" s="34">
        <v>51.652699999999996</v>
      </c>
      <c r="M47" s="176">
        <f t="shared" si="8"/>
        <v>82.366399999999999</v>
      </c>
      <c r="N47" s="100"/>
      <c r="O47" s="72">
        <v>15.874999999999996</v>
      </c>
      <c r="P47" s="260">
        <v>25.707000000000001</v>
      </c>
      <c r="Q47" s="177">
        <f t="shared" si="9"/>
        <v>41.581999999999994</v>
      </c>
      <c r="R47" s="119"/>
      <c r="S47" s="223">
        <f t="shared" si="10"/>
        <v>285.6984000000005</v>
      </c>
    </row>
    <row r="48" spans="1:19" s="2" customFormat="1" x14ac:dyDescent="0.2">
      <c r="B48" s="57" t="s">
        <v>103</v>
      </c>
      <c r="C48" s="61"/>
      <c r="D48" s="47"/>
      <c r="E48" s="47"/>
      <c r="F48" s="47"/>
      <c r="G48" s="74">
        <f>SUM(G30:G47)</f>
        <v>2209.8472408275579</v>
      </c>
      <c r="H48" s="261">
        <f t="shared" ref="H48:I48" si="11">SUM(H30:H47)</f>
        <v>452.78893592994507</v>
      </c>
      <c r="I48" s="270">
        <f t="shared" si="11"/>
        <v>2662.6361767575027</v>
      </c>
      <c r="J48" s="46"/>
      <c r="K48" s="74">
        <f t="shared" ref="K48:M48" si="12">SUM(K30:K47)</f>
        <v>538.38670000000093</v>
      </c>
      <c r="L48" s="46">
        <f t="shared" si="12"/>
        <v>291.61770000000001</v>
      </c>
      <c r="M48" s="270">
        <f t="shared" si="12"/>
        <v>830.00440000000094</v>
      </c>
      <c r="N48" s="46"/>
      <c r="O48" s="74">
        <f t="shared" ref="O48:Q48" si="13">SUM(O30:O47)</f>
        <v>864.29299999999876</v>
      </c>
      <c r="P48" s="261">
        <f t="shared" si="13"/>
        <v>621.49600000000021</v>
      </c>
      <c r="Q48" s="270">
        <f t="shared" si="13"/>
        <v>1485.7889999999989</v>
      </c>
      <c r="R48" s="47"/>
      <c r="S48" s="86">
        <f>SUM(S30:S47)</f>
        <v>4978.4295767575013</v>
      </c>
    </row>
    <row r="49" spans="1:20" x14ac:dyDescent="0.2">
      <c r="B49" s="132"/>
      <c r="C49" s="123"/>
      <c r="D49" s="50"/>
      <c r="E49" s="50"/>
      <c r="F49" s="50"/>
      <c r="G49" s="133"/>
      <c r="H49" s="133"/>
      <c r="I49" s="133"/>
      <c r="J49" s="133"/>
      <c r="K49" s="133"/>
      <c r="L49" s="133"/>
      <c r="M49" s="133"/>
      <c r="N49" s="133"/>
      <c r="O49" s="133"/>
      <c r="P49" s="133"/>
      <c r="Q49" s="133"/>
      <c r="R49" s="132"/>
      <c r="S49" s="224"/>
      <c r="T49" s="50"/>
    </row>
    <row r="50" spans="1:20" x14ac:dyDescent="0.2">
      <c r="A50" s="280" t="s">
        <v>322</v>
      </c>
      <c r="B50" s="52" t="s">
        <v>99</v>
      </c>
      <c r="C50" s="58"/>
      <c r="D50" s="99"/>
      <c r="E50" s="54"/>
      <c r="F50" s="54"/>
      <c r="G50" s="76">
        <v>2.024</v>
      </c>
      <c r="H50" s="258">
        <v>0</v>
      </c>
      <c r="I50" s="269">
        <f t="shared" ref="I50:I59" si="14">SUM(G50:H50)</f>
        <v>2.024</v>
      </c>
      <c r="J50" s="35"/>
      <c r="K50" s="76">
        <v>0</v>
      </c>
      <c r="L50" s="41">
        <v>0</v>
      </c>
      <c r="M50" s="269">
        <f t="shared" ref="M50:M59" si="15">SUM(K50:L50)</f>
        <v>0</v>
      </c>
      <c r="N50" s="35"/>
      <c r="O50" s="76">
        <v>0</v>
      </c>
      <c r="P50" s="258">
        <v>0</v>
      </c>
      <c r="Q50" s="271">
        <f t="shared" ref="Q50:Q59" si="16">SUM(O50:P50)</f>
        <v>0</v>
      </c>
      <c r="R50" s="102"/>
      <c r="S50" s="222">
        <f t="shared" ref="S50:S59" si="17">SUM(I50,M50,Q50)</f>
        <v>2.024</v>
      </c>
    </row>
    <row r="51" spans="1:20" x14ac:dyDescent="0.2">
      <c r="A51" s="280" t="s">
        <v>323</v>
      </c>
      <c r="B51" s="55"/>
      <c r="C51" s="59" t="s">
        <v>41</v>
      </c>
      <c r="D51" s="36" t="s">
        <v>146</v>
      </c>
      <c r="E51" s="36"/>
      <c r="F51" s="36"/>
      <c r="G51" s="70">
        <v>162.60929035073889</v>
      </c>
      <c r="H51" s="259">
        <v>12.489677756865674</v>
      </c>
      <c r="I51" s="175">
        <f t="shared" si="14"/>
        <v>175.09896810760455</v>
      </c>
      <c r="J51" s="87"/>
      <c r="K51" s="70">
        <v>0.93011999999999995</v>
      </c>
      <c r="L51" s="33">
        <v>0.77327999999999997</v>
      </c>
      <c r="M51" s="175">
        <f t="shared" si="15"/>
        <v>1.7033999999999998</v>
      </c>
      <c r="N51" s="87"/>
      <c r="O51" s="70">
        <v>50.495000000000026</v>
      </c>
      <c r="P51" s="259">
        <v>14.610999999999999</v>
      </c>
      <c r="Q51" s="176">
        <f t="shared" si="16"/>
        <v>65.106000000000023</v>
      </c>
      <c r="R51" s="102"/>
      <c r="S51" s="90">
        <f t="shared" si="17"/>
        <v>241.90836810760456</v>
      </c>
    </row>
    <row r="52" spans="1:20" x14ac:dyDescent="0.2">
      <c r="A52" s="280" t="s">
        <v>324</v>
      </c>
      <c r="B52" s="55"/>
      <c r="C52" s="59" t="s">
        <v>42</v>
      </c>
      <c r="D52" s="36" t="s">
        <v>147</v>
      </c>
      <c r="E52" s="36"/>
      <c r="F52" s="36"/>
      <c r="G52" s="70">
        <v>276.39999999999901</v>
      </c>
      <c r="H52" s="259">
        <v>20.999999999999968</v>
      </c>
      <c r="I52" s="175">
        <f t="shared" si="14"/>
        <v>297.39999999999895</v>
      </c>
      <c r="J52" s="87"/>
      <c r="K52" s="70">
        <v>2.8335000000000008</v>
      </c>
      <c r="L52" s="33">
        <v>7.8334999999999981</v>
      </c>
      <c r="M52" s="175">
        <f t="shared" si="15"/>
        <v>10.666999999999998</v>
      </c>
      <c r="N52" s="87"/>
      <c r="O52" s="70">
        <v>31.694999999999997</v>
      </c>
      <c r="P52" s="259">
        <v>23.02</v>
      </c>
      <c r="Q52" s="176">
        <f t="shared" si="16"/>
        <v>54.714999999999996</v>
      </c>
      <c r="R52" s="102"/>
      <c r="S52" s="90">
        <f t="shared" si="17"/>
        <v>362.7819999999989</v>
      </c>
    </row>
    <row r="53" spans="1:20" x14ac:dyDescent="0.2">
      <c r="A53" s="280" t="s">
        <v>325</v>
      </c>
      <c r="B53" s="55"/>
      <c r="C53" s="62" t="s">
        <v>43</v>
      </c>
      <c r="D53" s="36" t="s">
        <v>43</v>
      </c>
      <c r="E53" s="36"/>
      <c r="F53" s="36"/>
      <c r="G53" s="70">
        <v>0</v>
      </c>
      <c r="H53" s="259">
        <v>0</v>
      </c>
      <c r="I53" s="175">
        <f t="shared" si="14"/>
        <v>0</v>
      </c>
      <c r="J53" s="87"/>
      <c r="K53" s="70">
        <v>0</v>
      </c>
      <c r="L53" s="33">
        <v>0</v>
      </c>
      <c r="M53" s="175">
        <f t="shared" si="15"/>
        <v>0</v>
      </c>
      <c r="N53" s="87"/>
      <c r="O53" s="70">
        <v>8.9390000000000001</v>
      </c>
      <c r="P53" s="259">
        <v>12.379</v>
      </c>
      <c r="Q53" s="175">
        <f t="shared" si="16"/>
        <v>21.317999999999998</v>
      </c>
      <c r="R53" s="102"/>
      <c r="S53" s="90">
        <f t="shared" si="17"/>
        <v>21.317999999999998</v>
      </c>
    </row>
    <row r="54" spans="1:20" x14ac:dyDescent="0.2">
      <c r="A54" s="280" t="s">
        <v>326</v>
      </c>
      <c r="B54" s="56"/>
      <c r="C54" s="60" t="s">
        <v>44</v>
      </c>
      <c r="D54" s="36" t="s">
        <v>149</v>
      </c>
      <c r="E54" s="36"/>
      <c r="F54" s="36"/>
      <c r="G54" s="70">
        <v>461.88126551140397</v>
      </c>
      <c r="H54" s="259">
        <v>93.264557555580851</v>
      </c>
      <c r="I54" s="175">
        <f t="shared" si="14"/>
        <v>555.1458230669848</v>
      </c>
      <c r="J54" s="87"/>
      <c r="K54" s="70">
        <v>63.514811797254751</v>
      </c>
      <c r="L54" s="33">
        <v>35.021139249999997</v>
      </c>
      <c r="M54" s="175">
        <f t="shared" si="15"/>
        <v>98.535951047254741</v>
      </c>
      <c r="N54" s="87"/>
      <c r="O54" s="70">
        <v>77.733999999999966</v>
      </c>
      <c r="P54" s="259">
        <v>25.516999999999996</v>
      </c>
      <c r="Q54" s="271">
        <f t="shared" si="16"/>
        <v>103.25099999999996</v>
      </c>
      <c r="R54" s="102"/>
      <c r="S54" s="90">
        <f t="shared" si="17"/>
        <v>756.93277411423946</v>
      </c>
    </row>
    <row r="55" spans="1:20" x14ac:dyDescent="0.2">
      <c r="A55" s="280" t="s">
        <v>327</v>
      </c>
      <c r="B55" s="53"/>
      <c r="C55" s="60" t="s">
        <v>45</v>
      </c>
      <c r="D55" s="36" t="s">
        <v>150</v>
      </c>
      <c r="F55" s="36"/>
      <c r="G55" s="70">
        <v>338.48649884473525</v>
      </c>
      <c r="H55" s="259">
        <v>72.994057555580994</v>
      </c>
      <c r="I55" s="175">
        <f t="shared" si="14"/>
        <v>411.48055640031623</v>
      </c>
      <c r="J55" s="87"/>
      <c r="K55" s="70">
        <v>48.069811797254729</v>
      </c>
      <c r="L55" s="33">
        <v>30.132139250000002</v>
      </c>
      <c r="M55" s="175">
        <f t="shared" si="15"/>
        <v>78.201951047254738</v>
      </c>
      <c r="N55" s="87"/>
      <c r="O55" s="70">
        <v>48.309000000000012</v>
      </c>
      <c r="P55" s="259">
        <v>13.605999999999998</v>
      </c>
      <c r="Q55" s="176">
        <f t="shared" si="16"/>
        <v>61.915000000000006</v>
      </c>
      <c r="R55" s="102"/>
      <c r="S55" s="90">
        <f t="shared" si="17"/>
        <v>551.59750744757093</v>
      </c>
    </row>
    <row r="56" spans="1:20" x14ac:dyDescent="0.2">
      <c r="A56" s="280" t="s">
        <v>328</v>
      </c>
      <c r="B56" s="55"/>
      <c r="C56" s="59" t="s">
        <v>47</v>
      </c>
      <c r="D56" s="36" t="s">
        <v>152</v>
      </c>
      <c r="E56" s="36"/>
      <c r="F56" s="36"/>
      <c r="G56" s="70">
        <v>12.999999999999986</v>
      </c>
      <c r="H56" s="259">
        <v>5.0000000000000018</v>
      </c>
      <c r="I56" s="175">
        <f t="shared" si="14"/>
        <v>17.999999999999986</v>
      </c>
      <c r="J56" s="87"/>
      <c r="K56" s="70">
        <v>0.12671080513051308</v>
      </c>
      <c r="L56" s="33">
        <v>0.10785950000000002</v>
      </c>
      <c r="M56" s="175">
        <f t="shared" si="15"/>
        <v>0.23457030513051311</v>
      </c>
      <c r="N56" s="87"/>
      <c r="O56" s="70">
        <v>28.189</v>
      </c>
      <c r="P56" s="259">
        <v>13.669999999999996</v>
      </c>
      <c r="Q56" s="176">
        <f t="shared" si="16"/>
        <v>41.858999999999995</v>
      </c>
      <c r="R56" s="102"/>
      <c r="S56" s="90">
        <f t="shared" si="17"/>
        <v>60.093570305130498</v>
      </c>
    </row>
    <row r="57" spans="1:20" x14ac:dyDescent="0.2">
      <c r="A57" s="280" t="s">
        <v>329</v>
      </c>
      <c r="B57" s="55"/>
      <c r="C57" s="59" t="s">
        <v>46</v>
      </c>
      <c r="D57" s="36" t="s">
        <v>151</v>
      </c>
      <c r="E57" s="36"/>
      <c r="F57" s="36"/>
      <c r="G57" s="70">
        <v>356.01515863648626</v>
      </c>
      <c r="H57" s="259">
        <v>48.198918773927502</v>
      </c>
      <c r="I57" s="175">
        <f t="shared" si="14"/>
        <v>404.21407741041378</v>
      </c>
      <c r="J57" s="87"/>
      <c r="K57" s="70">
        <v>0.55583218856885686</v>
      </c>
      <c r="L57" s="33">
        <v>0.89305650000000003</v>
      </c>
      <c r="M57" s="175">
        <f t="shared" si="15"/>
        <v>1.4488886885688568</v>
      </c>
      <c r="N57" s="87"/>
      <c r="O57" s="70">
        <v>152.44200000000032</v>
      </c>
      <c r="P57" s="259">
        <v>74.431999999999945</v>
      </c>
      <c r="Q57" s="176">
        <f t="shared" si="16"/>
        <v>226.87400000000025</v>
      </c>
      <c r="R57" s="102"/>
      <c r="S57" s="90">
        <f t="shared" si="17"/>
        <v>632.53696609898293</v>
      </c>
    </row>
    <row r="58" spans="1:20" x14ac:dyDescent="0.2">
      <c r="A58" s="280" t="s">
        <v>330</v>
      </c>
      <c r="B58" s="55"/>
      <c r="C58" s="59" t="s">
        <v>48</v>
      </c>
      <c r="D58" s="36" t="s">
        <v>153</v>
      </c>
      <c r="E58" s="36"/>
      <c r="F58" s="36"/>
      <c r="G58" s="70">
        <v>109.02000000000126</v>
      </c>
      <c r="H58" s="259">
        <v>14.653333333333334</v>
      </c>
      <c r="I58" s="175">
        <f t="shared" si="14"/>
        <v>123.6733333333346</v>
      </c>
      <c r="J58" s="87"/>
      <c r="K58" s="70">
        <v>2.9701199999999996</v>
      </c>
      <c r="L58" s="33">
        <v>5.1734499999999999</v>
      </c>
      <c r="M58" s="175">
        <f t="shared" si="15"/>
        <v>8.1435700000000004</v>
      </c>
      <c r="N58" s="87"/>
      <c r="O58" s="70">
        <v>71.280111111111097</v>
      </c>
      <c r="P58" s="259">
        <v>39.968555555555575</v>
      </c>
      <c r="Q58" s="176">
        <f t="shared" si="16"/>
        <v>111.24866666666668</v>
      </c>
      <c r="R58" s="102"/>
      <c r="S58" s="90">
        <f t="shared" si="17"/>
        <v>243.06557000000129</v>
      </c>
    </row>
    <row r="59" spans="1:20" x14ac:dyDescent="0.2">
      <c r="A59" s="280" t="s">
        <v>331</v>
      </c>
      <c r="B59" s="56"/>
      <c r="C59" s="102" t="s">
        <v>49</v>
      </c>
      <c r="D59" s="37" t="s">
        <v>154</v>
      </c>
      <c r="E59" s="37"/>
      <c r="F59" s="37"/>
      <c r="G59" s="72">
        <v>430.3472482639213</v>
      </c>
      <c r="H59" s="260">
        <v>70.555131297920013</v>
      </c>
      <c r="I59" s="176">
        <f t="shared" si="14"/>
        <v>500.90237956184131</v>
      </c>
      <c r="J59" s="100"/>
      <c r="K59" s="72">
        <v>13.493833411791185</v>
      </c>
      <c r="L59" s="34">
        <v>11.668535500000001</v>
      </c>
      <c r="M59" s="176">
        <f t="shared" si="15"/>
        <v>25.162368911791184</v>
      </c>
      <c r="N59" s="100"/>
      <c r="O59" s="72">
        <v>164.33500000000043</v>
      </c>
      <c r="P59" s="260">
        <v>94.777999999999921</v>
      </c>
      <c r="Q59" s="177">
        <f t="shared" si="16"/>
        <v>259.11300000000034</v>
      </c>
      <c r="R59" s="119"/>
      <c r="S59" s="223">
        <f t="shared" si="17"/>
        <v>785.17774847363285</v>
      </c>
    </row>
    <row r="60" spans="1:20" s="2" customFormat="1" x14ac:dyDescent="0.2">
      <c r="B60" s="57" t="s">
        <v>104</v>
      </c>
      <c r="C60" s="61"/>
      <c r="D60" s="47"/>
      <c r="E60" s="47"/>
      <c r="F60" s="47"/>
      <c r="G60" s="74">
        <f>SUM(G50:G59)</f>
        <v>2149.783461607286</v>
      </c>
      <c r="H60" s="261">
        <f t="shared" ref="H60:I60" si="18">SUM(H50:H59)</f>
        <v>338.15567627320831</v>
      </c>
      <c r="I60" s="270">
        <f t="shared" si="18"/>
        <v>2487.9391378804939</v>
      </c>
      <c r="J60" s="46"/>
      <c r="K60" s="74">
        <f t="shared" ref="K60:M60" si="19">SUM(K50:K59)</f>
        <v>132.49474000000004</v>
      </c>
      <c r="L60" s="46">
        <f t="shared" si="19"/>
        <v>91.60296000000001</v>
      </c>
      <c r="M60" s="270">
        <f t="shared" si="19"/>
        <v>224.09770000000006</v>
      </c>
      <c r="N60" s="46"/>
      <c r="O60" s="74">
        <f t="shared" ref="O60:Q60" si="20">SUM(O50:O59)</f>
        <v>633.41811111111178</v>
      </c>
      <c r="P60" s="261">
        <f t="shared" si="20"/>
        <v>311.98155555555542</v>
      </c>
      <c r="Q60" s="270">
        <f t="shared" si="20"/>
        <v>945.39966666666714</v>
      </c>
      <c r="R60" s="47"/>
      <c r="S60" s="86">
        <f>SUM(S50:S59)</f>
        <v>3657.4365045471613</v>
      </c>
    </row>
    <row r="61" spans="1:20" x14ac:dyDescent="0.2">
      <c r="B61" s="122"/>
      <c r="C61" s="102"/>
      <c r="D61" s="50"/>
      <c r="E61" s="50"/>
      <c r="F61" s="50"/>
      <c r="G61" s="81"/>
      <c r="H61" s="262"/>
      <c r="I61" s="271"/>
      <c r="J61" s="35"/>
      <c r="K61" s="81"/>
      <c r="L61" s="35"/>
      <c r="M61" s="271"/>
      <c r="N61" s="35"/>
      <c r="O61" s="81"/>
      <c r="P61" s="262"/>
      <c r="Q61" s="271"/>
      <c r="R61" s="50"/>
      <c r="S61" s="101"/>
    </row>
    <row r="62" spans="1:20" x14ac:dyDescent="0.2">
      <c r="B62" s="52" t="s">
        <v>97</v>
      </c>
      <c r="C62" s="58"/>
      <c r="D62" s="99"/>
      <c r="E62" s="54"/>
      <c r="F62" s="54"/>
      <c r="G62" s="76"/>
      <c r="H62" s="258"/>
      <c r="I62" s="269"/>
      <c r="J62" s="35"/>
      <c r="K62" s="76"/>
      <c r="L62" s="41"/>
      <c r="M62" s="269"/>
      <c r="N62" s="35"/>
      <c r="O62" s="76"/>
      <c r="P62" s="258"/>
      <c r="Q62" s="271"/>
      <c r="R62" s="102"/>
      <c r="S62" s="222"/>
    </row>
    <row r="63" spans="1:20" x14ac:dyDescent="0.2">
      <c r="A63" s="280" t="s">
        <v>332</v>
      </c>
      <c r="B63" s="55"/>
      <c r="C63" s="59" t="s">
        <v>50</v>
      </c>
      <c r="D63" s="36" t="s">
        <v>50</v>
      </c>
      <c r="E63" s="36"/>
      <c r="F63" s="36"/>
      <c r="G63" s="70">
        <v>48.068915710942925</v>
      </c>
      <c r="H63" s="259">
        <v>1.5775489936093616</v>
      </c>
      <c r="I63" s="175">
        <f t="shared" ref="I63:I67" si="21">SUM(G63:H63)</f>
        <v>49.646464704552287</v>
      </c>
      <c r="J63" s="87"/>
      <c r="K63" s="70">
        <v>148.11835000000042</v>
      </c>
      <c r="L63" s="33">
        <v>256.06630000000104</v>
      </c>
      <c r="M63" s="175">
        <f t="shared" ref="M63:M67" si="22">SUM(K63:L63)</f>
        <v>404.18465000000145</v>
      </c>
      <c r="N63" s="87"/>
      <c r="O63" s="70">
        <v>26.463999999999992</v>
      </c>
      <c r="P63" s="259">
        <v>5.9569999999999999</v>
      </c>
      <c r="Q63" s="176">
        <f t="shared" ref="Q63:Q67" si="23">SUM(O63:P63)</f>
        <v>32.420999999999992</v>
      </c>
      <c r="R63" s="102"/>
      <c r="S63" s="90">
        <f t="shared" ref="S63:S67" si="24">SUM(I63,M63,Q63)</f>
        <v>486.25211470455372</v>
      </c>
    </row>
    <row r="64" spans="1:20" x14ac:dyDescent="0.2">
      <c r="A64" s="280" t="s">
        <v>333</v>
      </c>
      <c r="B64" s="55"/>
      <c r="C64" s="59" t="s">
        <v>51</v>
      </c>
      <c r="D64" s="36" t="s">
        <v>227</v>
      </c>
      <c r="E64" s="36"/>
      <c r="F64" s="36"/>
      <c r="G64" s="70">
        <v>224.02789999999183</v>
      </c>
      <c r="H64" s="259">
        <v>35.926600000000164</v>
      </c>
      <c r="I64" s="175">
        <f t="shared" si="21"/>
        <v>259.95449999999198</v>
      </c>
      <c r="J64" s="87"/>
      <c r="K64" s="70">
        <v>15</v>
      </c>
      <c r="L64" s="33">
        <v>16.667000000000002</v>
      </c>
      <c r="M64" s="175">
        <f t="shared" si="22"/>
        <v>31.667000000000002</v>
      </c>
      <c r="N64" s="87"/>
      <c r="O64" s="70">
        <v>56.14455555555552</v>
      </c>
      <c r="P64" s="259">
        <v>35.036777777777772</v>
      </c>
      <c r="Q64" s="176">
        <f t="shared" si="23"/>
        <v>91.181333333333299</v>
      </c>
      <c r="R64" s="102"/>
      <c r="S64" s="90">
        <f t="shared" si="24"/>
        <v>382.80283333332534</v>
      </c>
    </row>
    <row r="65" spans="1:19" x14ac:dyDescent="0.2">
      <c r="A65" s="280" t="s">
        <v>334</v>
      </c>
      <c r="B65" s="55"/>
      <c r="C65" s="59" t="s">
        <v>52</v>
      </c>
      <c r="D65" s="36" t="s">
        <v>155</v>
      </c>
      <c r="E65" s="36"/>
      <c r="F65" s="36"/>
      <c r="G65" s="70">
        <v>860.99785601502811</v>
      </c>
      <c r="H65" s="259">
        <v>264.71665806651498</v>
      </c>
      <c r="I65" s="175">
        <f t="shared" si="21"/>
        <v>1125.714514081543</v>
      </c>
      <c r="J65" s="87"/>
      <c r="K65" s="70">
        <v>53.838110000000036</v>
      </c>
      <c r="L65" s="33">
        <v>75.377940000000052</v>
      </c>
      <c r="M65" s="175">
        <f t="shared" si="22"/>
        <v>129.21605000000008</v>
      </c>
      <c r="N65" s="87"/>
      <c r="O65" s="70">
        <v>304.36266666666756</v>
      </c>
      <c r="P65" s="259">
        <v>280.79333333333415</v>
      </c>
      <c r="Q65" s="176">
        <f t="shared" si="23"/>
        <v>585.15600000000177</v>
      </c>
      <c r="R65" s="102"/>
      <c r="S65" s="90">
        <f t="shared" si="24"/>
        <v>1840.0865640815448</v>
      </c>
    </row>
    <row r="66" spans="1:19" x14ac:dyDescent="0.2">
      <c r="A66" s="280" t="s">
        <v>335</v>
      </c>
      <c r="B66" s="55"/>
      <c r="C66" s="59" t="s">
        <v>53</v>
      </c>
      <c r="D66" s="36" t="s">
        <v>156</v>
      </c>
      <c r="E66" s="36"/>
      <c r="F66" s="36"/>
      <c r="G66" s="70">
        <v>127.43935000000121</v>
      </c>
      <c r="H66" s="259">
        <v>67.713350000000318</v>
      </c>
      <c r="I66" s="175">
        <f t="shared" si="21"/>
        <v>195.15270000000152</v>
      </c>
      <c r="J66" s="87"/>
      <c r="K66" s="70">
        <v>16.332999999999998</v>
      </c>
      <c r="L66" s="33">
        <v>21.337999999999997</v>
      </c>
      <c r="M66" s="175">
        <f t="shared" si="22"/>
        <v>37.670999999999992</v>
      </c>
      <c r="N66" s="87"/>
      <c r="O66" s="70">
        <v>57.050666666666743</v>
      </c>
      <c r="P66" s="259">
        <v>49.890333333333345</v>
      </c>
      <c r="Q66" s="175">
        <f t="shared" si="23"/>
        <v>106.94100000000009</v>
      </c>
      <c r="R66" s="102"/>
      <c r="S66" s="90">
        <f t="shared" si="24"/>
        <v>339.7647000000016</v>
      </c>
    </row>
    <row r="67" spans="1:19" x14ac:dyDescent="0.2">
      <c r="A67" s="280" t="s">
        <v>336</v>
      </c>
      <c r="B67" s="56"/>
      <c r="C67" s="102" t="s">
        <v>204</v>
      </c>
      <c r="D67" s="50" t="s">
        <v>276</v>
      </c>
      <c r="E67" s="50"/>
      <c r="F67" s="50"/>
      <c r="G67" s="81">
        <v>0</v>
      </c>
      <c r="H67" s="262">
        <v>0</v>
      </c>
      <c r="I67" s="271">
        <f t="shared" si="21"/>
        <v>0</v>
      </c>
      <c r="J67" s="100"/>
      <c r="K67" s="81">
        <v>3.9787000000000057</v>
      </c>
      <c r="L67" s="35">
        <v>1.8177000000000005</v>
      </c>
      <c r="M67" s="271">
        <f t="shared" si="22"/>
        <v>5.7964000000000064</v>
      </c>
      <c r="N67" s="100"/>
      <c r="O67" s="81">
        <v>0</v>
      </c>
      <c r="P67" s="262">
        <v>0</v>
      </c>
      <c r="Q67" s="193">
        <f t="shared" si="23"/>
        <v>0</v>
      </c>
      <c r="R67" s="118"/>
      <c r="S67" s="101">
        <f t="shared" si="24"/>
        <v>5.7964000000000064</v>
      </c>
    </row>
    <row r="68" spans="1:19" s="2" customFormat="1" x14ac:dyDescent="0.2">
      <c r="B68" s="57" t="s">
        <v>105</v>
      </c>
      <c r="C68" s="61"/>
      <c r="D68" s="47"/>
      <c r="E68" s="47"/>
      <c r="F68" s="47"/>
      <c r="G68" s="74">
        <f>SUM(G63:G67)</f>
        <v>1260.5340217259641</v>
      </c>
      <c r="H68" s="261">
        <f t="shared" ref="H68:I68" si="25">SUM(H63:H67)</f>
        <v>369.93415706012485</v>
      </c>
      <c r="I68" s="270">
        <f t="shared" si="25"/>
        <v>1630.4681787860886</v>
      </c>
      <c r="J68" s="46"/>
      <c r="K68" s="74">
        <f t="shared" ref="K68:M68" si="26">SUM(K63:K67)</f>
        <v>237.26816000000045</v>
      </c>
      <c r="L68" s="46">
        <f t="shared" si="26"/>
        <v>371.26694000000111</v>
      </c>
      <c r="M68" s="270">
        <f t="shared" si="26"/>
        <v>608.53510000000153</v>
      </c>
      <c r="N68" s="46"/>
      <c r="O68" s="74">
        <f t="shared" ref="O68:Q68" si="27">SUM(O63:O67)</f>
        <v>444.02188888888986</v>
      </c>
      <c r="P68" s="261">
        <f t="shared" si="27"/>
        <v>371.67744444444526</v>
      </c>
      <c r="Q68" s="270">
        <f t="shared" si="27"/>
        <v>815.69933333333506</v>
      </c>
      <c r="R68" s="47"/>
      <c r="S68" s="86">
        <f>SUM(S63:S67)</f>
        <v>3054.7026121194258</v>
      </c>
    </row>
    <row r="69" spans="1:19" x14ac:dyDescent="0.2">
      <c r="B69" s="122"/>
      <c r="C69" s="123"/>
      <c r="D69" s="50"/>
      <c r="E69" s="50"/>
      <c r="F69" s="50"/>
      <c r="G69" s="81"/>
      <c r="H69" s="262"/>
      <c r="I69" s="271"/>
      <c r="J69" s="35"/>
      <c r="K69" s="81"/>
      <c r="L69" s="35"/>
      <c r="M69" s="271"/>
      <c r="N69" s="35"/>
      <c r="O69" s="81"/>
      <c r="P69" s="262"/>
      <c r="Q69" s="271"/>
      <c r="R69" s="50"/>
      <c r="S69" s="101"/>
    </row>
    <row r="70" spans="1:19" x14ac:dyDescent="0.2">
      <c r="A70" s="280" t="s">
        <v>337</v>
      </c>
      <c r="B70" s="52" t="s">
        <v>98</v>
      </c>
      <c r="C70" s="58"/>
      <c r="D70" s="99"/>
      <c r="E70" s="54"/>
      <c r="F70" s="54"/>
      <c r="G70" s="76">
        <v>13.749745749999891</v>
      </c>
      <c r="H70" s="258">
        <v>0.907250000000001</v>
      </c>
      <c r="I70" s="269">
        <f t="shared" ref="I70:I81" si="28">SUM(G70:H70)</f>
        <v>14.656995749999892</v>
      </c>
      <c r="J70" s="35"/>
      <c r="K70" s="76">
        <v>0</v>
      </c>
      <c r="L70" s="41">
        <v>0</v>
      </c>
      <c r="M70" s="269">
        <f t="shared" ref="M70:M81" si="29">SUM(K70:L70)</f>
        <v>0</v>
      </c>
      <c r="N70" s="35"/>
      <c r="O70" s="76">
        <v>0</v>
      </c>
      <c r="P70" s="258">
        <v>0</v>
      </c>
      <c r="Q70" s="271">
        <f t="shared" ref="Q70:Q81" si="30">SUM(O70:P70)</f>
        <v>0</v>
      </c>
      <c r="R70" s="102"/>
      <c r="S70" s="222">
        <f t="shared" ref="S70:S81" si="31">SUM(I70,M70,Q70)</f>
        <v>14.656995749999892</v>
      </c>
    </row>
    <row r="71" spans="1:19" x14ac:dyDescent="0.2">
      <c r="A71" s="280" t="s">
        <v>338</v>
      </c>
      <c r="B71" s="55"/>
      <c r="C71" s="59" t="s">
        <v>54</v>
      </c>
      <c r="D71" s="36" t="s">
        <v>157</v>
      </c>
      <c r="E71" s="36"/>
      <c r="F71" s="36"/>
      <c r="G71" s="70">
        <v>187.74319347305413</v>
      </c>
      <c r="H71" s="259">
        <v>19.023926746507016</v>
      </c>
      <c r="I71" s="175">
        <f t="shared" si="28"/>
        <v>206.76712021956115</v>
      </c>
      <c r="J71" s="87"/>
      <c r="K71" s="70">
        <v>0</v>
      </c>
      <c r="L71" s="33">
        <v>0</v>
      </c>
      <c r="M71" s="175">
        <f t="shared" si="29"/>
        <v>0</v>
      </c>
      <c r="N71" s="87"/>
      <c r="O71" s="70">
        <v>57.646000000000015</v>
      </c>
      <c r="P71" s="259">
        <v>47.743000000000023</v>
      </c>
      <c r="Q71" s="176">
        <f t="shared" si="30"/>
        <v>105.38900000000004</v>
      </c>
      <c r="R71" s="102"/>
      <c r="S71" s="90">
        <f t="shared" si="31"/>
        <v>312.15612021956122</v>
      </c>
    </row>
    <row r="72" spans="1:19" x14ac:dyDescent="0.2">
      <c r="A72" s="280" t="s">
        <v>339</v>
      </c>
      <c r="B72" s="55"/>
      <c r="C72" s="62" t="s">
        <v>55</v>
      </c>
      <c r="D72" s="36" t="s">
        <v>158</v>
      </c>
      <c r="E72" s="36"/>
      <c r="F72" s="36"/>
      <c r="G72" s="70">
        <v>75.350752800001075</v>
      </c>
      <c r="H72" s="259">
        <v>12.093733333333361</v>
      </c>
      <c r="I72" s="175">
        <f t="shared" si="28"/>
        <v>87.444486133334436</v>
      </c>
      <c r="J72" s="87"/>
      <c r="K72" s="70">
        <v>0</v>
      </c>
      <c r="L72" s="33">
        <v>0</v>
      </c>
      <c r="M72" s="175">
        <f t="shared" si="29"/>
        <v>0</v>
      </c>
      <c r="N72" s="87"/>
      <c r="O72" s="70">
        <v>25.324999999999996</v>
      </c>
      <c r="P72" s="259">
        <v>14.354999999999997</v>
      </c>
      <c r="Q72" s="176">
        <f t="shared" si="30"/>
        <v>39.679999999999993</v>
      </c>
      <c r="R72" s="102"/>
      <c r="S72" s="90">
        <f t="shared" si="31"/>
        <v>127.12448613333443</v>
      </c>
    </row>
    <row r="73" spans="1:19" x14ac:dyDescent="0.2">
      <c r="A73" s="280" t="s">
        <v>340</v>
      </c>
      <c r="B73" s="56"/>
      <c r="C73" s="59" t="s">
        <v>56</v>
      </c>
      <c r="D73" s="36" t="s">
        <v>159</v>
      </c>
      <c r="E73" s="36"/>
      <c r="F73" s="36"/>
      <c r="G73" s="70">
        <v>199.16072000001165</v>
      </c>
      <c r="H73" s="259">
        <v>17.055066666666693</v>
      </c>
      <c r="I73" s="175">
        <f t="shared" si="28"/>
        <v>216.21578666667835</v>
      </c>
      <c r="J73" s="87"/>
      <c r="K73" s="70">
        <v>0</v>
      </c>
      <c r="L73" s="33">
        <v>0</v>
      </c>
      <c r="M73" s="175">
        <f t="shared" si="29"/>
        <v>0</v>
      </c>
      <c r="N73" s="87"/>
      <c r="O73" s="70">
        <v>37.601000000000013</v>
      </c>
      <c r="P73" s="259">
        <v>15.898</v>
      </c>
      <c r="Q73" s="176">
        <f t="shared" si="30"/>
        <v>53.499000000000009</v>
      </c>
      <c r="R73" s="102"/>
      <c r="S73" s="90">
        <f t="shared" si="31"/>
        <v>269.71478666667838</v>
      </c>
    </row>
    <row r="74" spans="1:19" x14ac:dyDescent="0.2">
      <c r="A74" s="280" t="s">
        <v>341</v>
      </c>
      <c r="B74" s="55"/>
      <c r="C74" s="59" t="s">
        <v>57</v>
      </c>
      <c r="D74" s="36" t="s">
        <v>160</v>
      </c>
      <c r="E74" s="36"/>
      <c r="F74" s="36"/>
      <c r="G74" s="70">
        <v>146.18996350818406</v>
      </c>
      <c r="H74" s="259">
        <v>16.90614051896204</v>
      </c>
      <c r="I74" s="175">
        <f t="shared" si="28"/>
        <v>163.09610402714611</v>
      </c>
      <c r="J74" s="87"/>
      <c r="K74" s="70">
        <v>0</v>
      </c>
      <c r="L74" s="33">
        <v>0</v>
      </c>
      <c r="M74" s="175">
        <f t="shared" si="29"/>
        <v>0</v>
      </c>
      <c r="N74" s="87"/>
      <c r="O74" s="70">
        <v>15.767999999999997</v>
      </c>
      <c r="P74" s="259">
        <v>14.03</v>
      </c>
      <c r="Q74" s="176">
        <f t="shared" si="30"/>
        <v>29.797999999999995</v>
      </c>
      <c r="R74" s="102"/>
      <c r="S74" s="90">
        <f t="shared" si="31"/>
        <v>192.89410402714611</v>
      </c>
    </row>
    <row r="75" spans="1:19" x14ac:dyDescent="0.2">
      <c r="A75" s="280" t="s">
        <v>342</v>
      </c>
      <c r="B75" s="55"/>
      <c r="C75" s="59" t="s">
        <v>58</v>
      </c>
      <c r="D75" s="36" t="s">
        <v>161</v>
      </c>
      <c r="E75" s="36"/>
      <c r="F75" s="36"/>
      <c r="G75" s="70">
        <v>535.54315297307721</v>
      </c>
      <c r="H75" s="259">
        <v>42.61832754391321</v>
      </c>
      <c r="I75" s="175">
        <f t="shared" si="28"/>
        <v>578.16148051699042</v>
      </c>
      <c r="J75" s="87"/>
      <c r="K75" s="70">
        <v>0</v>
      </c>
      <c r="L75" s="33">
        <v>0</v>
      </c>
      <c r="M75" s="175">
        <f t="shared" si="29"/>
        <v>0</v>
      </c>
      <c r="N75" s="87"/>
      <c r="O75" s="70">
        <v>54.344000000000037</v>
      </c>
      <c r="P75" s="259">
        <v>23.661999999999995</v>
      </c>
      <c r="Q75" s="176">
        <f t="shared" si="30"/>
        <v>78.006000000000029</v>
      </c>
      <c r="R75" s="102"/>
      <c r="S75" s="90">
        <f t="shared" si="31"/>
        <v>656.16748051699051</v>
      </c>
    </row>
    <row r="76" spans="1:19" x14ac:dyDescent="0.2">
      <c r="A76" s="280" t="s">
        <v>343</v>
      </c>
      <c r="B76" s="55"/>
      <c r="C76" s="59" t="s">
        <v>59</v>
      </c>
      <c r="D76" s="36" t="s">
        <v>162</v>
      </c>
      <c r="E76" s="36"/>
      <c r="F76" s="36"/>
      <c r="G76" s="70">
        <v>96.920833333332808</v>
      </c>
      <c r="H76" s="259">
        <v>13.405300000000006</v>
      </c>
      <c r="I76" s="175">
        <f t="shared" si="28"/>
        <v>110.32613333333282</v>
      </c>
      <c r="J76" s="87"/>
      <c r="K76" s="70">
        <v>0.56669999999999998</v>
      </c>
      <c r="L76" s="33">
        <v>1.5667000000000013</v>
      </c>
      <c r="M76" s="175">
        <f t="shared" si="29"/>
        <v>2.1334000000000013</v>
      </c>
      <c r="N76" s="87"/>
      <c r="O76" s="70">
        <v>73.210000000000008</v>
      </c>
      <c r="P76" s="259">
        <v>23.288</v>
      </c>
      <c r="Q76" s="176">
        <f t="shared" si="30"/>
        <v>96.498000000000005</v>
      </c>
      <c r="R76" s="102"/>
      <c r="S76" s="90">
        <f t="shared" si="31"/>
        <v>208.95753333333283</v>
      </c>
    </row>
    <row r="77" spans="1:19" x14ac:dyDescent="0.2">
      <c r="A77" s="280" t="s">
        <v>344</v>
      </c>
      <c r="B77" s="55"/>
      <c r="C77" s="59" t="s">
        <v>60</v>
      </c>
      <c r="D77" s="36" t="s">
        <v>163</v>
      </c>
      <c r="E77" s="36"/>
      <c r="F77" s="36"/>
      <c r="G77" s="70">
        <v>229.39099904989757</v>
      </c>
      <c r="H77" s="259">
        <v>27.433014770459067</v>
      </c>
      <c r="I77" s="175">
        <f t="shared" si="28"/>
        <v>256.82401382035664</v>
      </c>
      <c r="J77" s="87"/>
      <c r="K77" s="70">
        <v>0</v>
      </c>
      <c r="L77" s="33">
        <v>0</v>
      </c>
      <c r="M77" s="175">
        <f t="shared" si="29"/>
        <v>0</v>
      </c>
      <c r="N77" s="87"/>
      <c r="O77" s="70">
        <v>40.607000000000014</v>
      </c>
      <c r="P77" s="259">
        <v>37.352999999999994</v>
      </c>
      <c r="Q77" s="175">
        <f t="shared" si="30"/>
        <v>77.960000000000008</v>
      </c>
      <c r="R77" s="102"/>
      <c r="S77" s="90">
        <f t="shared" si="31"/>
        <v>334.78401382035668</v>
      </c>
    </row>
    <row r="78" spans="1:19" x14ac:dyDescent="0.2">
      <c r="A78" s="280" t="s">
        <v>345</v>
      </c>
      <c r="B78" s="56"/>
      <c r="C78" s="62" t="s">
        <v>61</v>
      </c>
      <c r="D78" s="36" t="s">
        <v>164</v>
      </c>
      <c r="E78" s="36"/>
      <c r="F78" s="36"/>
      <c r="G78" s="70">
        <v>159.20455930436822</v>
      </c>
      <c r="H78" s="259">
        <v>15.474921757484049</v>
      </c>
      <c r="I78" s="175">
        <f t="shared" si="28"/>
        <v>174.67948106185227</v>
      </c>
      <c r="J78" s="87"/>
      <c r="K78" s="70">
        <v>0.56669999999999998</v>
      </c>
      <c r="L78" s="33">
        <v>1.5667000000000013</v>
      </c>
      <c r="M78" s="175">
        <f t="shared" si="29"/>
        <v>2.1334000000000013</v>
      </c>
      <c r="N78" s="87"/>
      <c r="O78" s="70">
        <v>40.820000000000022</v>
      </c>
      <c r="P78" s="259">
        <v>13.674999999999999</v>
      </c>
      <c r="Q78" s="271">
        <f t="shared" si="30"/>
        <v>54.495000000000019</v>
      </c>
      <c r="R78" s="102"/>
      <c r="S78" s="90">
        <f t="shared" si="31"/>
        <v>231.3078810618523</v>
      </c>
    </row>
    <row r="79" spans="1:19" x14ac:dyDescent="0.2">
      <c r="A79" s="280" t="s">
        <v>346</v>
      </c>
      <c r="B79" s="55"/>
      <c r="C79" s="59" t="s">
        <v>62</v>
      </c>
      <c r="D79" s="36" t="s">
        <v>165</v>
      </c>
      <c r="E79" s="36"/>
      <c r="F79" s="36"/>
      <c r="G79" s="70">
        <v>188.70836200000124</v>
      </c>
      <c r="H79" s="259">
        <v>5.4244000000000003</v>
      </c>
      <c r="I79" s="175">
        <f t="shared" si="28"/>
        <v>194.13276200000124</v>
      </c>
      <c r="J79" s="87"/>
      <c r="K79" s="70">
        <v>0</v>
      </c>
      <c r="L79" s="33">
        <v>0</v>
      </c>
      <c r="M79" s="175">
        <f t="shared" si="29"/>
        <v>0</v>
      </c>
      <c r="N79" s="87"/>
      <c r="O79" s="70">
        <v>20.016999999999996</v>
      </c>
      <c r="P79" s="259">
        <v>15.186999999999998</v>
      </c>
      <c r="Q79" s="176">
        <f t="shared" si="30"/>
        <v>35.203999999999994</v>
      </c>
      <c r="R79" s="102"/>
      <c r="S79" s="90">
        <f t="shared" si="31"/>
        <v>229.33676200000122</v>
      </c>
    </row>
    <row r="80" spans="1:19" x14ac:dyDescent="0.2">
      <c r="A80" s="280" t="s">
        <v>347</v>
      </c>
      <c r="B80" s="55"/>
      <c r="C80" s="59" t="s">
        <v>63</v>
      </c>
      <c r="D80" s="36" t="s">
        <v>63</v>
      </c>
      <c r="E80" s="36"/>
      <c r="F80" s="36"/>
      <c r="G80" s="70">
        <v>0</v>
      </c>
      <c r="H80" s="259">
        <v>0</v>
      </c>
      <c r="I80" s="175">
        <f t="shared" si="28"/>
        <v>0</v>
      </c>
      <c r="J80" s="87"/>
      <c r="K80" s="70">
        <v>0</v>
      </c>
      <c r="L80" s="33">
        <v>0</v>
      </c>
      <c r="M80" s="175">
        <f t="shared" si="29"/>
        <v>0</v>
      </c>
      <c r="N80" s="87"/>
      <c r="O80" s="70">
        <v>4.4450000000000003</v>
      </c>
      <c r="P80" s="259">
        <v>0</v>
      </c>
      <c r="Q80" s="176">
        <f t="shared" si="30"/>
        <v>4.4450000000000003</v>
      </c>
      <c r="R80" s="102"/>
      <c r="S80" s="90">
        <f t="shared" si="31"/>
        <v>4.4450000000000003</v>
      </c>
    </row>
    <row r="81" spans="1:19" x14ac:dyDescent="0.2">
      <c r="A81" s="280" t="s">
        <v>348</v>
      </c>
      <c r="B81" s="56"/>
      <c r="C81" s="102"/>
      <c r="D81" s="50" t="s">
        <v>77</v>
      </c>
      <c r="E81" s="50"/>
      <c r="F81" s="50"/>
      <c r="G81" s="81">
        <v>28.809999999999956</v>
      </c>
      <c r="H81" s="262">
        <v>0</v>
      </c>
      <c r="I81" s="271">
        <f t="shared" si="28"/>
        <v>28.809999999999956</v>
      </c>
      <c r="J81" s="35"/>
      <c r="K81" s="81">
        <v>0</v>
      </c>
      <c r="L81" s="35">
        <v>0</v>
      </c>
      <c r="M81" s="271">
        <f t="shared" si="29"/>
        <v>0</v>
      </c>
      <c r="N81" s="35"/>
      <c r="O81" s="81">
        <v>0</v>
      </c>
      <c r="P81" s="262">
        <v>0</v>
      </c>
      <c r="Q81" s="271">
        <f t="shared" si="30"/>
        <v>0</v>
      </c>
      <c r="R81" s="50"/>
      <c r="S81" s="101">
        <f t="shared" si="31"/>
        <v>28.809999999999956</v>
      </c>
    </row>
    <row r="82" spans="1:19" s="2" customFormat="1" x14ac:dyDescent="0.2">
      <c r="B82" s="57" t="s">
        <v>109</v>
      </c>
      <c r="C82" s="61"/>
      <c r="D82" s="47"/>
      <c r="E82" s="47"/>
      <c r="F82" s="47"/>
      <c r="G82" s="74">
        <f>SUM(G70:G81)</f>
        <v>1860.7722821919278</v>
      </c>
      <c r="H82" s="261">
        <f t="shared" ref="H82:I82" si="32">SUM(H70:H81)</f>
        <v>170.34208133732545</v>
      </c>
      <c r="I82" s="270">
        <f t="shared" si="32"/>
        <v>2031.1143635292533</v>
      </c>
      <c r="J82" s="46"/>
      <c r="K82" s="74">
        <f t="shared" ref="K82:M82" si="33">SUM(K70:K81)</f>
        <v>1.1334</v>
      </c>
      <c r="L82" s="46">
        <f t="shared" si="33"/>
        <v>3.1334000000000026</v>
      </c>
      <c r="M82" s="270">
        <f t="shared" si="33"/>
        <v>4.2668000000000026</v>
      </c>
      <c r="N82" s="46"/>
      <c r="O82" s="74">
        <f t="shared" ref="O82:Q82" si="34">SUM(O70:O81)</f>
        <v>369.78300000000002</v>
      </c>
      <c r="P82" s="261">
        <f t="shared" si="34"/>
        <v>205.19100000000003</v>
      </c>
      <c r="Q82" s="270">
        <f t="shared" si="34"/>
        <v>574.97400000000005</v>
      </c>
      <c r="R82" s="47"/>
      <c r="S82" s="86">
        <f>SUM(S70:S81)</f>
        <v>2610.3551635292533</v>
      </c>
    </row>
    <row r="83" spans="1:19" x14ac:dyDescent="0.2">
      <c r="B83" s="56"/>
      <c r="C83" s="123"/>
      <c r="D83" s="50"/>
      <c r="E83" s="50"/>
      <c r="F83" s="50"/>
      <c r="G83" s="124"/>
      <c r="H83" s="263"/>
      <c r="I83" s="195"/>
      <c r="J83" s="133"/>
      <c r="K83" s="124"/>
      <c r="L83" s="133"/>
      <c r="M83" s="195"/>
      <c r="N83" s="133"/>
      <c r="O83" s="124"/>
      <c r="P83" s="263"/>
      <c r="Q83" s="271"/>
      <c r="R83" s="50"/>
      <c r="S83" s="225"/>
    </row>
    <row r="84" spans="1:19" x14ac:dyDescent="0.2">
      <c r="B84" s="52" t="s">
        <v>96</v>
      </c>
      <c r="C84" s="58"/>
      <c r="D84" s="99"/>
      <c r="E84" s="54"/>
      <c r="F84" s="54"/>
      <c r="G84" s="76"/>
      <c r="H84" s="258"/>
      <c r="I84" s="269"/>
      <c r="J84" s="87"/>
      <c r="K84" s="76"/>
      <c r="L84" s="41"/>
      <c r="M84" s="269"/>
      <c r="N84" s="35"/>
      <c r="O84" s="76"/>
      <c r="P84" s="258"/>
      <c r="Q84" s="271"/>
      <c r="R84" s="102"/>
      <c r="S84" s="222"/>
    </row>
    <row r="85" spans="1:19" s="280" customFormat="1" x14ac:dyDescent="0.2">
      <c r="A85" s="280" t="s">
        <v>349</v>
      </c>
      <c r="B85" s="278"/>
      <c r="C85" s="62"/>
      <c r="D85" s="42" t="s">
        <v>277</v>
      </c>
      <c r="E85" s="42"/>
      <c r="F85" s="42"/>
      <c r="G85" s="76">
        <v>0</v>
      </c>
      <c r="H85" s="258">
        <v>0</v>
      </c>
      <c r="I85" s="269">
        <f t="shared" ref="I85:I102" si="35">SUM(G85:H85)</f>
        <v>0</v>
      </c>
      <c r="J85" s="87"/>
      <c r="K85" s="76">
        <v>0</v>
      </c>
      <c r="L85" s="41">
        <v>0</v>
      </c>
      <c r="M85" s="269">
        <f t="shared" ref="M85:M102" si="36">SUM(K85:L85)</f>
        <v>0</v>
      </c>
      <c r="N85" s="35"/>
      <c r="O85" s="76">
        <v>37.147000000000013</v>
      </c>
      <c r="P85" s="258">
        <v>13.340999999999999</v>
      </c>
      <c r="Q85" s="175">
        <f t="shared" ref="Q85:Q102" si="37">SUM(O85:P85)</f>
        <v>50.488000000000014</v>
      </c>
      <c r="R85" s="102"/>
      <c r="S85" s="222">
        <f t="shared" ref="S85:S102" si="38">SUM(I85,M85,Q85)</f>
        <v>50.488000000000014</v>
      </c>
    </row>
    <row r="86" spans="1:19" x14ac:dyDescent="0.2">
      <c r="A86" s="280" t="s">
        <v>350</v>
      </c>
      <c r="B86" s="55"/>
      <c r="C86" s="59" t="s">
        <v>68</v>
      </c>
      <c r="D86" s="36" t="s">
        <v>170</v>
      </c>
      <c r="E86" s="36"/>
      <c r="F86" s="36"/>
      <c r="G86" s="70">
        <v>423.38479684999209</v>
      </c>
      <c r="H86" s="259">
        <v>42.472750000000048</v>
      </c>
      <c r="I86" s="175">
        <f t="shared" si="35"/>
        <v>465.8575468499921</v>
      </c>
      <c r="J86" s="87"/>
      <c r="K86" s="70">
        <v>0</v>
      </c>
      <c r="L86" s="33">
        <v>0</v>
      </c>
      <c r="M86" s="175">
        <f t="shared" si="36"/>
        <v>0</v>
      </c>
      <c r="N86" s="87"/>
      <c r="O86" s="70">
        <v>12.133999999999997</v>
      </c>
      <c r="P86" s="259">
        <v>0.6</v>
      </c>
      <c r="Q86" s="176">
        <f t="shared" si="37"/>
        <v>12.733999999999996</v>
      </c>
      <c r="R86" s="102"/>
      <c r="S86" s="90">
        <f t="shared" si="38"/>
        <v>478.59154684999208</v>
      </c>
    </row>
    <row r="87" spans="1:19" x14ac:dyDescent="0.2">
      <c r="A87" s="280" t="s">
        <v>351</v>
      </c>
      <c r="B87" s="54"/>
      <c r="C87" s="59" t="s">
        <v>64</v>
      </c>
      <c r="D87" s="36"/>
      <c r="E87" s="36" t="s">
        <v>166</v>
      </c>
      <c r="F87" s="36"/>
      <c r="G87" s="70">
        <v>0</v>
      </c>
      <c r="H87" s="259">
        <v>0</v>
      </c>
      <c r="I87" s="175">
        <f t="shared" si="35"/>
        <v>0</v>
      </c>
      <c r="J87" s="35"/>
      <c r="K87" s="70">
        <v>0</v>
      </c>
      <c r="L87" s="33">
        <v>0</v>
      </c>
      <c r="M87" s="175">
        <f t="shared" si="36"/>
        <v>0</v>
      </c>
      <c r="N87" s="87"/>
      <c r="O87" s="70">
        <v>27.530999999999995</v>
      </c>
      <c r="P87" s="259">
        <v>8.4239999999999995</v>
      </c>
      <c r="Q87" s="176">
        <f t="shared" si="37"/>
        <v>35.954999999999998</v>
      </c>
      <c r="R87" s="102"/>
      <c r="S87" s="90">
        <f t="shared" si="38"/>
        <v>35.954999999999998</v>
      </c>
    </row>
    <row r="88" spans="1:19" x14ac:dyDescent="0.2">
      <c r="A88" s="280" t="s">
        <v>352</v>
      </c>
      <c r="B88" s="55"/>
      <c r="C88" s="59" t="s">
        <v>65</v>
      </c>
      <c r="D88" s="36"/>
      <c r="E88" s="36" t="s">
        <v>167</v>
      </c>
      <c r="F88" s="36"/>
      <c r="G88" s="70">
        <v>0</v>
      </c>
      <c r="H88" s="259">
        <v>0</v>
      </c>
      <c r="I88" s="175">
        <f t="shared" si="35"/>
        <v>0</v>
      </c>
      <c r="J88" s="87"/>
      <c r="K88" s="70">
        <v>0</v>
      </c>
      <c r="L88" s="33">
        <v>0</v>
      </c>
      <c r="M88" s="175">
        <f t="shared" si="36"/>
        <v>0</v>
      </c>
      <c r="N88" s="87"/>
      <c r="O88" s="70">
        <v>44.393000000000036</v>
      </c>
      <c r="P88" s="259">
        <v>21.204999999999995</v>
      </c>
      <c r="Q88" s="176">
        <f t="shared" si="37"/>
        <v>65.598000000000027</v>
      </c>
      <c r="R88" s="102"/>
      <c r="S88" s="90">
        <f t="shared" si="38"/>
        <v>65.598000000000027</v>
      </c>
    </row>
    <row r="89" spans="1:19" x14ac:dyDescent="0.2">
      <c r="A89" s="280" t="s">
        <v>353</v>
      </c>
      <c r="B89" s="55"/>
      <c r="C89" s="62" t="s">
        <v>66</v>
      </c>
      <c r="D89" s="36"/>
      <c r="E89" s="36" t="s">
        <v>168</v>
      </c>
      <c r="F89" s="36"/>
      <c r="G89" s="70">
        <v>0</v>
      </c>
      <c r="H89" s="259">
        <v>0</v>
      </c>
      <c r="I89" s="175">
        <f t="shared" si="35"/>
        <v>0</v>
      </c>
      <c r="J89" s="87"/>
      <c r="K89" s="70">
        <v>0</v>
      </c>
      <c r="L89" s="33">
        <v>0</v>
      </c>
      <c r="M89" s="175">
        <f t="shared" si="36"/>
        <v>0</v>
      </c>
      <c r="N89" s="87"/>
      <c r="O89" s="70">
        <v>15.167999999999999</v>
      </c>
      <c r="P89" s="259">
        <v>1.9260000000000002</v>
      </c>
      <c r="Q89" s="176">
        <f t="shared" si="37"/>
        <v>17.094000000000001</v>
      </c>
      <c r="R89" s="102"/>
      <c r="S89" s="90">
        <f t="shared" si="38"/>
        <v>17.094000000000001</v>
      </c>
    </row>
    <row r="90" spans="1:19" x14ac:dyDescent="0.2">
      <c r="A90" s="280" t="s">
        <v>354</v>
      </c>
      <c r="B90" s="55"/>
      <c r="C90" s="59" t="s">
        <v>67</v>
      </c>
      <c r="D90" s="36"/>
      <c r="E90" s="36" t="s">
        <v>169</v>
      </c>
      <c r="F90" s="36"/>
      <c r="G90" s="70">
        <v>0.63</v>
      </c>
      <c r="H90" s="259">
        <v>0.126</v>
      </c>
      <c r="I90" s="175">
        <f t="shared" si="35"/>
        <v>0.75600000000000001</v>
      </c>
      <c r="J90" s="87"/>
      <c r="K90" s="70">
        <v>6.9959999999999969</v>
      </c>
      <c r="L90" s="33">
        <v>0</v>
      </c>
      <c r="M90" s="175">
        <f t="shared" si="36"/>
        <v>6.9959999999999969</v>
      </c>
      <c r="N90" s="87"/>
      <c r="O90" s="70">
        <v>3.8340000000000005</v>
      </c>
      <c r="P90" s="259">
        <v>0.22800000000000001</v>
      </c>
      <c r="Q90" s="176">
        <f t="shared" si="37"/>
        <v>4.0620000000000003</v>
      </c>
      <c r="R90" s="102"/>
      <c r="S90" s="90">
        <f t="shared" si="38"/>
        <v>11.813999999999997</v>
      </c>
    </row>
    <row r="91" spans="1:19" x14ac:dyDescent="0.2">
      <c r="A91" s="280" t="s">
        <v>355</v>
      </c>
      <c r="B91" s="55"/>
      <c r="C91" s="59" t="s">
        <v>69</v>
      </c>
      <c r="D91" s="36"/>
      <c r="E91" s="36" t="s">
        <v>171</v>
      </c>
      <c r="F91" s="36"/>
      <c r="G91" s="70">
        <v>0</v>
      </c>
      <c r="H91" s="259">
        <v>0</v>
      </c>
      <c r="I91" s="175">
        <f t="shared" si="35"/>
        <v>0</v>
      </c>
      <c r="J91" s="87"/>
      <c r="K91" s="70">
        <v>0</v>
      </c>
      <c r="L91" s="33">
        <v>0</v>
      </c>
      <c r="M91" s="175">
        <f t="shared" si="36"/>
        <v>0</v>
      </c>
      <c r="N91" s="87"/>
      <c r="O91" s="70">
        <v>81.03499999999994</v>
      </c>
      <c r="P91" s="259">
        <v>19.672999999999998</v>
      </c>
      <c r="Q91" s="176">
        <f t="shared" si="37"/>
        <v>100.70799999999994</v>
      </c>
      <c r="R91" s="102"/>
      <c r="S91" s="90">
        <f t="shared" si="38"/>
        <v>100.70799999999994</v>
      </c>
    </row>
    <row r="92" spans="1:19" x14ac:dyDescent="0.2">
      <c r="A92" s="280" t="s">
        <v>356</v>
      </c>
      <c r="B92" s="55"/>
      <c r="C92" s="59" t="s">
        <v>70</v>
      </c>
      <c r="D92" s="36"/>
      <c r="E92" s="36" t="s">
        <v>172</v>
      </c>
      <c r="F92" s="36"/>
      <c r="G92" s="70">
        <v>0</v>
      </c>
      <c r="H92" s="259">
        <v>0</v>
      </c>
      <c r="I92" s="175">
        <f t="shared" si="35"/>
        <v>0</v>
      </c>
      <c r="J92" s="87"/>
      <c r="K92" s="70">
        <v>0</v>
      </c>
      <c r="L92" s="33">
        <v>0</v>
      </c>
      <c r="M92" s="175">
        <f t="shared" si="36"/>
        <v>0</v>
      </c>
      <c r="N92" s="87"/>
      <c r="O92" s="70">
        <v>3.1890000000000005</v>
      </c>
      <c r="P92" s="259">
        <v>0.39</v>
      </c>
      <c r="Q92" s="176">
        <f t="shared" si="37"/>
        <v>3.5790000000000006</v>
      </c>
      <c r="R92" s="102"/>
      <c r="S92" s="90">
        <f t="shared" si="38"/>
        <v>3.5790000000000006</v>
      </c>
    </row>
    <row r="93" spans="1:19" x14ac:dyDescent="0.2">
      <c r="A93" s="280" t="s">
        <v>357</v>
      </c>
      <c r="B93" s="55"/>
      <c r="C93" s="62" t="s">
        <v>71</v>
      </c>
      <c r="D93" s="36"/>
      <c r="E93" s="36" t="s">
        <v>173</v>
      </c>
      <c r="F93" s="36"/>
      <c r="G93" s="70">
        <v>6.0000000000000026E-2</v>
      </c>
      <c r="H93" s="259">
        <v>1.2E-2</v>
      </c>
      <c r="I93" s="175">
        <f t="shared" si="35"/>
        <v>7.2000000000000022E-2</v>
      </c>
      <c r="J93" s="87"/>
      <c r="K93" s="70">
        <v>0</v>
      </c>
      <c r="L93" s="33">
        <v>0</v>
      </c>
      <c r="M93" s="175">
        <f t="shared" si="36"/>
        <v>0</v>
      </c>
      <c r="N93" s="87"/>
      <c r="O93" s="70">
        <v>5.1230000000000002</v>
      </c>
      <c r="P93" s="259">
        <v>1.1010000000000002</v>
      </c>
      <c r="Q93" s="176">
        <f t="shared" si="37"/>
        <v>6.2240000000000002</v>
      </c>
      <c r="R93" s="102"/>
      <c r="S93" s="90">
        <f t="shared" si="38"/>
        <v>6.2960000000000003</v>
      </c>
    </row>
    <row r="94" spans="1:19" x14ac:dyDescent="0.2">
      <c r="A94" s="280" t="s">
        <v>358</v>
      </c>
      <c r="B94" s="56"/>
      <c r="C94" s="60" t="s">
        <v>72</v>
      </c>
      <c r="D94" s="36"/>
      <c r="E94" s="36" t="s">
        <v>174</v>
      </c>
      <c r="F94" s="36"/>
      <c r="G94" s="70">
        <v>0</v>
      </c>
      <c r="H94" s="259">
        <v>0</v>
      </c>
      <c r="I94" s="175">
        <f t="shared" si="35"/>
        <v>0</v>
      </c>
      <c r="J94" s="87"/>
      <c r="K94" s="70">
        <v>0</v>
      </c>
      <c r="L94" s="33">
        <v>0</v>
      </c>
      <c r="M94" s="175">
        <f t="shared" si="36"/>
        <v>0</v>
      </c>
      <c r="N94" s="87"/>
      <c r="O94" s="70">
        <v>3</v>
      </c>
      <c r="P94" s="259">
        <v>2</v>
      </c>
      <c r="Q94" s="176">
        <f t="shared" si="37"/>
        <v>5</v>
      </c>
      <c r="R94" s="102"/>
      <c r="S94" s="90">
        <f t="shared" si="38"/>
        <v>5</v>
      </c>
    </row>
    <row r="95" spans="1:19" x14ac:dyDescent="0.2">
      <c r="A95" s="280" t="s">
        <v>359</v>
      </c>
      <c r="B95" s="55"/>
      <c r="C95" s="59" t="s">
        <v>73</v>
      </c>
      <c r="D95" s="36"/>
      <c r="E95" s="36" t="s">
        <v>175</v>
      </c>
      <c r="F95" s="36"/>
      <c r="G95" s="70">
        <v>0</v>
      </c>
      <c r="H95" s="259">
        <v>0</v>
      </c>
      <c r="I95" s="175">
        <f t="shared" si="35"/>
        <v>0</v>
      </c>
      <c r="J95" s="87"/>
      <c r="K95" s="70">
        <v>0</v>
      </c>
      <c r="L95" s="33">
        <v>0</v>
      </c>
      <c r="M95" s="175">
        <f t="shared" si="36"/>
        <v>0</v>
      </c>
      <c r="N95" s="87"/>
      <c r="O95" s="70">
        <v>22.273999999999997</v>
      </c>
      <c r="P95" s="259">
        <v>10.638</v>
      </c>
      <c r="Q95" s="176">
        <f t="shared" si="37"/>
        <v>32.911999999999999</v>
      </c>
      <c r="R95" s="102"/>
      <c r="S95" s="90">
        <f t="shared" si="38"/>
        <v>32.911999999999999</v>
      </c>
    </row>
    <row r="96" spans="1:19" x14ac:dyDescent="0.2">
      <c r="A96" s="280" t="s">
        <v>360</v>
      </c>
      <c r="B96" s="55"/>
      <c r="C96" s="59" t="s">
        <v>74</v>
      </c>
      <c r="D96" s="36"/>
      <c r="E96" s="36" t="s">
        <v>176</v>
      </c>
      <c r="F96" s="36"/>
      <c r="G96" s="70">
        <v>0</v>
      </c>
      <c r="H96" s="259">
        <v>0</v>
      </c>
      <c r="I96" s="175">
        <f t="shared" si="35"/>
        <v>0</v>
      </c>
      <c r="J96" s="87"/>
      <c r="K96" s="70">
        <v>14.333</v>
      </c>
      <c r="L96" s="33">
        <v>12</v>
      </c>
      <c r="M96" s="175">
        <f t="shared" si="36"/>
        <v>26.332999999999998</v>
      </c>
      <c r="N96" s="87"/>
      <c r="O96" s="70">
        <v>20.283999999999999</v>
      </c>
      <c r="P96" s="259">
        <v>14.176999999999996</v>
      </c>
      <c r="Q96" s="176">
        <f t="shared" si="37"/>
        <v>34.460999999999999</v>
      </c>
      <c r="R96" s="102"/>
      <c r="S96" s="90">
        <f t="shared" si="38"/>
        <v>60.793999999999997</v>
      </c>
    </row>
    <row r="97" spans="1:20" x14ac:dyDescent="0.2">
      <c r="A97" s="280" t="s">
        <v>361</v>
      </c>
      <c r="B97" s="56"/>
      <c r="C97" s="59" t="s">
        <v>75</v>
      </c>
      <c r="D97" s="36"/>
      <c r="E97" s="36" t="s">
        <v>177</v>
      </c>
      <c r="F97" s="36"/>
      <c r="G97" s="70">
        <v>0</v>
      </c>
      <c r="H97" s="259">
        <v>0</v>
      </c>
      <c r="I97" s="175">
        <f t="shared" si="35"/>
        <v>0</v>
      </c>
      <c r="J97" s="87"/>
      <c r="K97" s="70">
        <v>0</v>
      </c>
      <c r="L97" s="33">
        <v>0</v>
      </c>
      <c r="M97" s="175">
        <f t="shared" si="36"/>
        <v>0</v>
      </c>
      <c r="N97" s="87"/>
      <c r="O97" s="70">
        <v>6.9080000000000004</v>
      </c>
      <c r="P97" s="259">
        <v>4.4930000000000003</v>
      </c>
      <c r="Q97" s="176">
        <f t="shared" si="37"/>
        <v>11.401</v>
      </c>
      <c r="R97" s="102"/>
      <c r="S97" s="90">
        <f t="shared" si="38"/>
        <v>11.401</v>
      </c>
    </row>
    <row r="98" spans="1:20" x14ac:dyDescent="0.2">
      <c r="A98" s="280" t="s">
        <v>362</v>
      </c>
      <c r="B98" s="55"/>
      <c r="C98" s="59" t="s">
        <v>76</v>
      </c>
      <c r="D98" s="36"/>
      <c r="E98" s="36" t="s">
        <v>178</v>
      </c>
      <c r="F98" s="36"/>
      <c r="G98" s="70">
        <v>0</v>
      </c>
      <c r="H98" s="259">
        <v>0</v>
      </c>
      <c r="I98" s="175">
        <f t="shared" si="35"/>
        <v>0</v>
      </c>
      <c r="J98" s="87"/>
      <c r="K98" s="70">
        <v>0</v>
      </c>
      <c r="L98" s="33">
        <v>0</v>
      </c>
      <c r="M98" s="175">
        <f t="shared" si="36"/>
        <v>0</v>
      </c>
      <c r="N98" s="87"/>
      <c r="O98" s="70">
        <v>18.63</v>
      </c>
      <c r="P98" s="259">
        <v>4.1840000000000002</v>
      </c>
      <c r="Q98" s="176">
        <f t="shared" si="37"/>
        <v>22.814</v>
      </c>
      <c r="R98" s="102"/>
      <c r="S98" s="90">
        <f t="shared" si="38"/>
        <v>22.814</v>
      </c>
    </row>
    <row r="99" spans="1:20" x14ac:dyDescent="0.2">
      <c r="A99" s="280" t="s">
        <v>363</v>
      </c>
      <c r="B99" s="55"/>
      <c r="C99" s="59"/>
      <c r="D99" s="36" t="s">
        <v>259</v>
      </c>
      <c r="E99" s="36"/>
      <c r="F99" s="36"/>
      <c r="G99" s="70">
        <v>0</v>
      </c>
      <c r="H99" s="259">
        <v>0</v>
      </c>
      <c r="I99" s="175">
        <f t="shared" si="35"/>
        <v>0</v>
      </c>
      <c r="J99" s="87"/>
      <c r="K99" s="70">
        <v>0</v>
      </c>
      <c r="L99" s="33">
        <v>0</v>
      </c>
      <c r="M99" s="175">
        <f t="shared" si="36"/>
        <v>0</v>
      </c>
      <c r="N99" s="87"/>
      <c r="O99" s="70">
        <v>36.012000000000008</v>
      </c>
      <c r="P99" s="259">
        <v>8.6330000000000009</v>
      </c>
      <c r="Q99" s="176">
        <f t="shared" si="37"/>
        <v>44.64500000000001</v>
      </c>
      <c r="R99" s="102"/>
      <c r="S99" s="90">
        <f t="shared" si="38"/>
        <v>44.64500000000001</v>
      </c>
    </row>
    <row r="100" spans="1:20" x14ac:dyDescent="0.2">
      <c r="A100" s="280" t="s">
        <v>364</v>
      </c>
      <c r="B100" s="55"/>
      <c r="C100" s="59"/>
      <c r="D100" s="42" t="s">
        <v>278</v>
      </c>
      <c r="E100" s="36"/>
      <c r="F100" s="36"/>
      <c r="G100" s="70">
        <v>0</v>
      </c>
      <c r="H100" s="259">
        <v>0</v>
      </c>
      <c r="I100" s="175">
        <f t="shared" si="35"/>
        <v>0</v>
      </c>
      <c r="J100" s="87"/>
      <c r="K100" s="70">
        <v>0</v>
      </c>
      <c r="L100" s="33">
        <v>0</v>
      </c>
      <c r="M100" s="175">
        <f t="shared" si="36"/>
        <v>0</v>
      </c>
      <c r="N100" s="87"/>
      <c r="O100" s="70">
        <v>17.056000000000001</v>
      </c>
      <c r="P100" s="259">
        <v>5.5010000000000003</v>
      </c>
      <c r="Q100" s="176">
        <f t="shared" si="37"/>
        <v>22.557000000000002</v>
      </c>
      <c r="R100" s="102"/>
      <c r="S100" s="90">
        <f t="shared" si="38"/>
        <v>22.557000000000002</v>
      </c>
    </row>
    <row r="101" spans="1:20" x14ac:dyDescent="0.2">
      <c r="A101" s="280" t="s">
        <v>365</v>
      </c>
      <c r="B101" s="55"/>
      <c r="C101" s="59" t="s">
        <v>85</v>
      </c>
      <c r="D101" s="36" t="s">
        <v>85</v>
      </c>
      <c r="E101" s="36"/>
      <c r="F101" s="36"/>
      <c r="G101" s="70">
        <v>0</v>
      </c>
      <c r="H101" s="259">
        <v>0</v>
      </c>
      <c r="I101" s="175">
        <f t="shared" si="35"/>
        <v>0</v>
      </c>
      <c r="J101" s="87"/>
      <c r="K101" s="70">
        <v>0</v>
      </c>
      <c r="L101" s="33">
        <v>0</v>
      </c>
      <c r="M101" s="175">
        <f t="shared" si="36"/>
        <v>0</v>
      </c>
      <c r="N101" s="87"/>
      <c r="O101" s="70">
        <v>9.3279999999999994</v>
      </c>
      <c r="P101" s="259">
        <v>4.0840000000000005</v>
      </c>
      <c r="Q101" s="176">
        <f t="shared" si="37"/>
        <v>13.411999999999999</v>
      </c>
      <c r="R101" s="102"/>
      <c r="S101" s="90">
        <f t="shared" si="38"/>
        <v>13.411999999999999</v>
      </c>
    </row>
    <row r="102" spans="1:20" x14ac:dyDescent="0.2">
      <c r="A102" s="280" t="s">
        <v>366</v>
      </c>
      <c r="B102" s="56"/>
      <c r="C102" s="102" t="s">
        <v>77</v>
      </c>
      <c r="D102" s="37" t="s">
        <v>77</v>
      </c>
      <c r="E102" s="37"/>
      <c r="F102" s="37"/>
      <c r="G102" s="72">
        <v>58.293000000000028</v>
      </c>
      <c r="H102" s="260">
        <v>0</v>
      </c>
      <c r="I102" s="176">
        <f t="shared" si="35"/>
        <v>58.293000000000028</v>
      </c>
      <c r="J102" s="100"/>
      <c r="K102" s="72">
        <v>0</v>
      </c>
      <c r="L102" s="34">
        <v>0</v>
      </c>
      <c r="M102" s="176">
        <f t="shared" si="36"/>
        <v>0</v>
      </c>
      <c r="N102" s="100"/>
      <c r="O102" s="72">
        <v>0</v>
      </c>
      <c r="P102" s="260">
        <v>0</v>
      </c>
      <c r="Q102" s="177">
        <f t="shared" si="37"/>
        <v>0</v>
      </c>
      <c r="R102" s="119"/>
      <c r="S102" s="223">
        <f t="shared" si="38"/>
        <v>58.293000000000028</v>
      </c>
    </row>
    <row r="103" spans="1:20" s="2" customFormat="1" x14ac:dyDescent="0.2">
      <c r="B103" s="57" t="s">
        <v>108</v>
      </c>
      <c r="C103" s="61"/>
      <c r="D103" s="47"/>
      <c r="E103" s="47"/>
      <c r="F103" s="47"/>
      <c r="G103" s="74">
        <f>SUM(G85:G102)</f>
        <v>482.36779684999209</v>
      </c>
      <c r="H103" s="261">
        <f t="shared" ref="H103:I103" si="39">SUM(H85:H102)</f>
        <v>42.610750000000046</v>
      </c>
      <c r="I103" s="270">
        <f t="shared" si="39"/>
        <v>524.97854684999209</v>
      </c>
      <c r="J103" s="46"/>
      <c r="K103" s="74">
        <f t="shared" ref="K103:M103" si="40">SUM(K85:K102)</f>
        <v>21.328999999999997</v>
      </c>
      <c r="L103" s="46">
        <f t="shared" si="40"/>
        <v>12</v>
      </c>
      <c r="M103" s="270">
        <f t="shared" si="40"/>
        <v>33.328999999999994</v>
      </c>
      <c r="N103" s="46"/>
      <c r="O103" s="74">
        <f t="shared" ref="O103:Q103" si="41">SUM(O85:O102)</f>
        <v>363.04599999999994</v>
      </c>
      <c r="P103" s="261">
        <f t="shared" si="41"/>
        <v>120.59799999999998</v>
      </c>
      <c r="Q103" s="270">
        <f t="shared" si="41"/>
        <v>483.64400000000006</v>
      </c>
      <c r="R103" s="47"/>
      <c r="S103" s="86">
        <f>SUM(S85:S102)</f>
        <v>1041.9515468499922</v>
      </c>
    </row>
    <row r="104" spans="1:20" x14ac:dyDescent="0.2">
      <c r="B104" s="132"/>
      <c r="C104" s="132"/>
      <c r="D104" s="132"/>
      <c r="E104" s="132"/>
      <c r="F104" s="132"/>
      <c r="G104" s="133"/>
      <c r="H104" s="133"/>
      <c r="I104" s="133"/>
      <c r="J104" s="133"/>
      <c r="K104" s="133"/>
      <c r="L104" s="133"/>
      <c r="M104" s="133"/>
      <c r="N104" s="133"/>
      <c r="O104" s="133"/>
      <c r="P104" s="133"/>
      <c r="Q104" s="133"/>
      <c r="R104" s="132"/>
      <c r="S104" s="224"/>
      <c r="T104" s="50"/>
    </row>
    <row r="105" spans="1:20" x14ac:dyDescent="0.2">
      <c r="B105" s="52" t="s">
        <v>106</v>
      </c>
      <c r="C105" s="58"/>
      <c r="D105" s="99"/>
      <c r="E105" s="54"/>
      <c r="F105" s="54"/>
      <c r="G105" s="76"/>
      <c r="H105" s="258"/>
      <c r="I105" s="269"/>
      <c r="J105" s="35"/>
      <c r="K105" s="76"/>
      <c r="L105" s="41"/>
      <c r="M105" s="269"/>
      <c r="N105" s="35"/>
      <c r="O105" s="76"/>
      <c r="P105" s="258"/>
      <c r="Q105" s="271"/>
      <c r="R105" s="102"/>
      <c r="S105" s="222"/>
    </row>
    <row r="106" spans="1:20" x14ac:dyDescent="0.2">
      <c r="A106" s="280" t="s">
        <v>367</v>
      </c>
      <c r="B106" s="55"/>
      <c r="C106" s="59" t="s">
        <v>78</v>
      </c>
      <c r="D106" s="36" t="s">
        <v>78</v>
      </c>
      <c r="E106" s="36"/>
      <c r="F106" s="36"/>
      <c r="G106" s="70">
        <v>0</v>
      </c>
      <c r="H106" s="259">
        <v>0</v>
      </c>
      <c r="I106" s="175">
        <f t="shared" ref="I106:I117" si="42">SUM(G106:H106)</f>
        <v>0</v>
      </c>
      <c r="J106" s="87"/>
      <c r="K106" s="70">
        <v>0</v>
      </c>
      <c r="L106" s="33">
        <v>0</v>
      </c>
      <c r="M106" s="175">
        <f t="shared" ref="M106:M117" si="43">SUM(K106:L106)</f>
        <v>0</v>
      </c>
      <c r="N106" s="87"/>
      <c r="O106" s="70">
        <v>0.63300000000000001</v>
      </c>
      <c r="P106" s="259">
        <v>0</v>
      </c>
      <c r="Q106" s="176">
        <f t="shared" ref="Q106:Q117" si="44">SUM(O106:P106)</f>
        <v>0.63300000000000001</v>
      </c>
      <c r="R106" s="102"/>
      <c r="S106" s="90">
        <f t="shared" ref="S106:S117" si="45">SUM(I106,M106,Q106)</f>
        <v>0.63300000000000001</v>
      </c>
    </row>
    <row r="107" spans="1:20" x14ac:dyDescent="0.2">
      <c r="A107" s="280" t="s">
        <v>368</v>
      </c>
      <c r="B107" s="55"/>
      <c r="C107" s="59" t="s">
        <v>79</v>
      </c>
      <c r="D107" s="36" t="s">
        <v>262</v>
      </c>
      <c r="E107" s="36"/>
      <c r="F107" s="36"/>
      <c r="G107" s="70">
        <v>0</v>
      </c>
      <c r="H107" s="259">
        <v>0</v>
      </c>
      <c r="I107" s="175">
        <f t="shared" si="42"/>
        <v>0</v>
      </c>
      <c r="J107" s="87"/>
      <c r="K107" s="70">
        <v>0</v>
      </c>
      <c r="L107" s="33">
        <v>0</v>
      </c>
      <c r="M107" s="175">
        <f t="shared" si="43"/>
        <v>0</v>
      </c>
      <c r="N107" s="35"/>
      <c r="O107" s="70">
        <v>37.125000000000014</v>
      </c>
      <c r="P107" s="259">
        <v>4.7850000000000001</v>
      </c>
      <c r="Q107" s="176">
        <f t="shared" si="44"/>
        <v>41.910000000000011</v>
      </c>
      <c r="R107" s="102"/>
      <c r="S107" s="90">
        <f t="shared" si="45"/>
        <v>41.910000000000011</v>
      </c>
    </row>
    <row r="108" spans="1:20" x14ac:dyDescent="0.2">
      <c r="A108" s="280" t="s">
        <v>369</v>
      </c>
      <c r="B108" s="55"/>
      <c r="C108" s="62" t="s">
        <v>80</v>
      </c>
      <c r="D108" s="36" t="s">
        <v>80</v>
      </c>
      <c r="E108" s="36"/>
      <c r="F108" s="36"/>
      <c r="G108" s="70">
        <v>0</v>
      </c>
      <c r="H108" s="259">
        <v>0</v>
      </c>
      <c r="I108" s="175">
        <f t="shared" si="42"/>
        <v>0</v>
      </c>
      <c r="J108" s="87"/>
      <c r="K108" s="70">
        <v>0</v>
      </c>
      <c r="L108" s="33">
        <v>0</v>
      </c>
      <c r="M108" s="175">
        <f t="shared" si="43"/>
        <v>0</v>
      </c>
      <c r="N108" s="87"/>
      <c r="O108" s="70">
        <v>12.018999999999997</v>
      </c>
      <c r="P108" s="259">
        <v>0.88900000000000012</v>
      </c>
      <c r="Q108" s="176">
        <f t="shared" si="44"/>
        <v>12.907999999999996</v>
      </c>
      <c r="R108" s="102"/>
      <c r="S108" s="90">
        <f t="shared" si="45"/>
        <v>12.907999999999996</v>
      </c>
    </row>
    <row r="109" spans="1:20" x14ac:dyDescent="0.2">
      <c r="A109" s="280" t="s">
        <v>370</v>
      </c>
      <c r="B109" s="56"/>
      <c r="C109" s="62"/>
      <c r="D109" s="36" t="s">
        <v>261</v>
      </c>
      <c r="E109" s="36"/>
      <c r="F109" s="36"/>
      <c r="G109" s="70">
        <v>0</v>
      </c>
      <c r="H109" s="259">
        <v>0</v>
      </c>
      <c r="I109" s="175">
        <f t="shared" si="42"/>
        <v>0</v>
      </c>
      <c r="J109" s="87"/>
      <c r="K109" s="70">
        <v>0</v>
      </c>
      <c r="L109" s="33">
        <v>0</v>
      </c>
      <c r="M109" s="175">
        <f t="shared" si="43"/>
        <v>0</v>
      </c>
      <c r="N109" s="87"/>
      <c r="O109" s="70">
        <v>1</v>
      </c>
      <c r="P109" s="259">
        <v>0</v>
      </c>
      <c r="Q109" s="176">
        <f t="shared" si="44"/>
        <v>1</v>
      </c>
      <c r="R109" s="102"/>
      <c r="S109" s="90">
        <f t="shared" si="45"/>
        <v>1</v>
      </c>
    </row>
    <row r="110" spans="1:20" x14ac:dyDescent="0.2">
      <c r="A110" s="280" t="s">
        <v>371</v>
      </c>
      <c r="B110" s="55"/>
      <c r="C110" s="59" t="s">
        <v>81</v>
      </c>
      <c r="D110" s="36" t="s">
        <v>81</v>
      </c>
      <c r="E110" s="36"/>
      <c r="F110" s="36"/>
      <c r="G110" s="70">
        <v>0</v>
      </c>
      <c r="H110" s="259">
        <v>0</v>
      </c>
      <c r="I110" s="175">
        <f t="shared" si="42"/>
        <v>0</v>
      </c>
      <c r="J110" s="87"/>
      <c r="K110" s="70">
        <v>0</v>
      </c>
      <c r="L110" s="33">
        <v>0</v>
      </c>
      <c r="M110" s="175">
        <f t="shared" si="43"/>
        <v>0</v>
      </c>
      <c r="N110" s="87"/>
      <c r="O110" s="70">
        <v>16.640999999999998</v>
      </c>
      <c r="P110" s="259">
        <v>5.8890000000000002</v>
      </c>
      <c r="Q110" s="176">
        <f t="shared" si="44"/>
        <v>22.529999999999998</v>
      </c>
      <c r="R110" s="102"/>
      <c r="S110" s="90">
        <f t="shared" si="45"/>
        <v>22.529999999999998</v>
      </c>
    </row>
    <row r="111" spans="1:20" x14ac:dyDescent="0.2">
      <c r="A111" s="280" t="s">
        <v>372</v>
      </c>
      <c r="B111" s="55"/>
      <c r="C111" s="59" t="s">
        <v>82</v>
      </c>
      <c r="D111" s="36" t="s">
        <v>82</v>
      </c>
      <c r="E111" s="36"/>
      <c r="F111" s="36"/>
      <c r="G111" s="70">
        <v>0</v>
      </c>
      <c r="H111" s="259">
        <v>0</v>
      </c>
      <c r="I111" s="175">
        <f t="shared" si="42"/>
        <v>0</v>
      </c>
      <c r="J111" s="87"/>
      <c r="K111" s="70">
        <v>0</v>
      </c>
      <c r="L111" s="33">
        <v>0</v>
      </c>
      <c r="M111" s="175">
        <f t="shared" si="43"/>
        <v>0</v>
      </c>
      <c r="N111" s="87"/>
      <c r="O111" s="70">
        <v>15.858999999999998</v>
      </c>
      <c r="P111" s="259">
        <v>4</v>
      </c>
      <c r="Q111" s="176">
        <f t="shared" si="44"/>
        <v>19.858999999999998</v>
      </c>
      <c r="R111" s="102"/>
      <c r="S111" s="90">
        <f t="shared" si="45"/>
        <v>19.858999999999998</v>
      </c>
    </row>
    <row r="112" spans="1:20" x14ac:dyDescent="0.2">
      <c r="A112" s="280" t="s">
        <v>373</v>
      </c>
      <c r="B112" s="56"/>
      <c r="C112" s="102" t="s">
        <v>83</v>
      </c>
      <c r="D112" s="36" t="s">
        <v>84</v>
      </c>
      <c r="E112" s="36"/>
      <c r="F112" s="36"/>
      <c r="G112" s="70">
        <v>0</v>
      </c>
      <c r="H112" s="259">
        <v>0</v>
      </c>
      <c r="I112" s="175">
        <f t="shared" si="42"/>
        <v>0</v>
      </c>
      <c r="J112" s="87"/>
      <c r="K112" s="70">
        <v>0</v>
      </c>
      <c r="L112" s="33">
        <v>0</v>
      </c>
      <c r="M112" s="175">
        <f t="shared" si="43"/>
        <v>0</v>
      </c>
      <c r="N112" s="87"/>
      <c r="O112" s="70">
        <v>15.709999999999997</v>
      </c>
      <c r="P112" s="259">
        <v>11.334</v>
      </c>
      <c r="Q112" s="175">
        <f t="shared" si="44"/>
        <v>27.043999999999997</v>
      </c>
      <c r="R112" s="50"/>
      <c r="S112" s="90">
        <f t="shared" si="45"/>
        <v>27.043999999999997</v>
      </c>
    </row>
    <row r="113" spans="1:19" x14ac:dyDescent="0.2">
      <c r="A113" s="280" t="s">
        <v>374</v>
      </c>
      <c r="B113" s="55"/>
      <c r="C113" s="59" t="s">
        <v>84</v>
      </c>
      <c r="D113" s="36" t="s">
        <v>86</v>
      </c>
      <c r="E113" s="36"/>
      <c r="F113" s="36"/>
      <c r="G113" s="70">
        <v>0</v>
      </c>
      <c r="H113" s="259">
        <v>0</v>
      </c>
      <c r="I113" s="175">
        <f t="shared" si="42"/>
        <v>0</v>
      </c>
      <c r="J113" s="87"/>
      <c r="K113" s="70">
        <v>0</v>
      </c>
      <c r="L113" s="33">
        <v>0</v>
      </c>
      <c r="M113" s="175">
        <f t="shared" si="43"/>
        <v>0</v>
      </c>
      <c r="N113" s="87"/>
      <c r="O113" s="70">
        <v>11.151999999999999</v>
      </c>
      <c r="P113" s="259">
        <v>1.7829999999999999</v>
      </c>
      <c r="Q113" s="271">
        <f t="shared" si="44"/>
        <v>12.934999999999999</v>
      </c>
      <c r="R113" s="102"/>
      <c r="S113" s="90">
        <f t="shared" si="45"/>
        <v>12.934999999999999</v>
      </c>
    </row>
    <row r="114" spans="1:19" x14ac:dyDescent="0.2">
      <c r="A114" s="280" t="s">
        <v>375</v>
      </c>
      <c r="B114" s="55"/>
      <c r="C114" s="62" t="s">
        <v>86</v>
      </c>
      <c r="D114" s="36" t="s">
        <v>87</v>
      </c>
      <c r="E114" s="36"/>
      <c r="F114" s="36"/>
      <c r="G114" s="70">
        <v>0</v>
      </c>
      <c r="H114" s="259">
        <v>0</v>
      </c>
      <c r="I114" s="175">
        <f t="shared" si="42"/>
        <v>0</v>
      </c>
      <c r="J114" s="87"/>
      <c r="K114" s="70">
        <v>0</v>
      </c>
      <c r="L114" s="33">
        <v>0</v>
      </c>
      <c r="M114" s="175">
        <f t="shared" si="43"/>
        <v>0</v>
      </c>
      <c r="N114" s="87"/>
      <c r="O114" s="70">
        <v>58.115000000000038</v>
      </c>
      <c r="P114" s="259">
        <v>21.729999999999997</v>
      </c>
      <c r="Q114" s="176">
        <f t="shared" si="44"/>
        <v>79.845000000000027</v>
      </c>
      <c r="R114" s="102"/>
      <c r="S114" s="90">
        <f t="shared" si="45"/>
        <v>79.845000000000027</v>
      </c>
    </row>
    <row r="115" spans="1:19" x14ac:dyDescent="0.2">
      <c r="A115" s="280" t="s">
        <v>376</v>
      </c>
      <c r="B115" s="55"/>
      <c r="C115" s="59" t="s">
        <v>87</v>
      </c>
      <c r="D115" s="36" t="s">
        <v>88</v>
      </c>
      <c r="E115" s="36"/>
      <c r="F115" s="36"/>
      <c r="G115" s="70">
        <v>0</v>
      </c>
      <c r="H115" s="259">
        <v>0</v>
      </c>
      <c r="I115" s="175">
        <f t="shared" si="42"/>
        <v>0</v>
      </c>
      <c r="J115" s="87"/>
      <c r="K115" s="70">
        <v>0</v>
      </c>
      <c r="L115" s="33">
        <v>0</v>
      </c>
      <c r="M115" s="175">
        <f t="shared" si="43"/>
        <v>0</v>
      </c>
      <c r="N115" s="87"/>
      <c r="O115" s="70">
        <v>20.432999999999996</v>
      </c>
      <c r="P115" s="259">
        <v>1.323</v>
      </c>
      <c r="Q115" s="176">
        <f t="shared" si="44"/>
        <v>21.755999999999997</v>
      </c>
      <c r="R115" s="102"/>
      <c r="S115" s="90">
        <f t="shared" si="45"/>
        <v>21.755999999999997</v>
      </c>
    </row>
    <row r="116" spans="1:19" s="280" customFormat="1" x14ac:dyDescent="0.2">
      <c r="A116" s="280" t="s">
        <v>377</v>
      </c>
      <c r="B116" s="56"/>
      <c r="C116" s="59"/>
      <c r="D116" s="36" t="s">
        <v>379</v>
      </c>
      <c r="E116" s="36"/>
      <c r="F116" s="36"/>
      <c r="G116" s="70">
        <v>0</v>
      </c>
      <c r="H116" s="259">
        <v>0</v>
      </c>
      <c r="I116" s="175">
        <f t="shared" si="42"/>
        <v>0</v>
      </c>
      <c r="J116" s="87"/>
      <c r="K116" s="70">
        <v>0</v>
      </c>
      <c r="L116" s="33">
        <v>0</v>
      </c>
      <c r="M116" s="175">
        <f t="shared" si="43"/>
        <v>0</v>
      </c>
      <c r="N116" s="87"/>
      <c r="O116" s="70">
        <v>3</v>
      </c>
      <c r="P116" s="259">
        <v>0</v>
      </c>
      <c r="Q116" s="176">
        <f t="shared" si="44"/>
        <v>3</v>
      </c>
      <c r="R116" s="102"/>
      <c r="S116" s="90">
        <f t="shared" si="45"/>
        <v>3</v>
      </c>
    </row>
    <row r="117" spans="1:19" x14ac:dyDescent="0.2">
      <c r="A117" s="280" t="s">
        <v>378</v>
      </c>
      <c r="B117" s="55"/>
      <c r="C117" s="59" t="s">
        <v>88</v>
      </c>
      <c r="D117" s="36" t="s">
        <v>89</v>
      </c>
      <c r="E117" s="36"/>
      <c r="F117" s="36"/>
      <c r="G117" s="70">
        <v>0</v>
      </c>
      <c r="H117" s="259">
        <v>0</v>
      </c>
      <c r="I117" s="175">
        <f t="shared" si="42"/>
        <v>0</v>
      </c>
      <c r="J117" s="87"/>
      <c r="K117" s="70">
        <v>0</v>
      </c>
      <c r="L117" s="33">
        <v>0</v>
      </c>
      <c r="M117" s="175">
        <f t="shared" si="43"/>
        <v>0</v>
      </c>
      <c r="N117" s="87"/>
      <c r="O117" s="70">
        <v>36.135000000000005</v>
      </c>
      <c r="P117" s="259">
        <v>22.695999999999994</v>
      </c>
      <c r="Q117" s="176">
        <f t="shared" si="44"/>
        <v>58.831000000000003</v>
      </c>
      <c r="R117" s="102"/>
      <c r="S117" s="90">
        <f t="shared" si="45"/>
        <v>58.831000000000003</v>
      </c>
    </row>
    <row r="118" spans="1:19" s="2" customFormat="1" x14ac:dyDescent="0.2">
      <c r="B118" s="57" t="s">
        <v>107</v>
      </c>
      <c r="C118" s="61"/>
      <c r="D118" s="47"/>
      <c r="E118" s="47"/>
      <c r="F118" s="47"/>
      <c r="G118" s="74">
        <f>SUM(G106:G117)</f>
        <v>0</v>
      </c>
      <c r="H118" s="261">
        <f t="shared" ref="H118:I118" si="46">SUM(H106:H117)</f>
        <v>0</v>
      </c>
      <c r="I118" s="270">
        <f t="shared" si="46"/>
        <v>0</v>
      </c>
      <c r="J118" s="46"/>
      <c r="K118" s="74">
        <f t="shared" ref="K118:M118" si="47">SUM(K106:K117)</f>
        <v>0</v>
      </c>
      <c r="L118" s="46">
        <f t="shared" si="47"/>
        <v>0</v>
      </c>
      <c r="M118" s="270">
        <f t="shared" si="47"/>
        <v>0</v>
      </c>
      <c r="N118" s="46"/>
      <c r="O118" s="74">
        <f t="shared" ref="O118:Q118" si="48">SUM(O106:O117)</f>
        <v>227.822</v>
      </c>
      <c r="P118" s="261">
        <f t="shared" si="48"/>
        <v>74.428999999999988</v>
      </c>
      <c r="Q118" s="270">
        <f t="shared" si="48"/>
        <v>302.25100000000003</v>
      </c>
      <c r="R118" s="47"/>
      <c r="S118" s="86">
        <f>SUM(S106:S117)</f>
        <v>302.25100000000003</v>
      </c>
    </row>
    <row r="119" spans="1:19" x14ac:dyDescent="0.2">
      <c r="B119" s="122"/>
      <c r="C119" s="123"/>
      <c r="D119" s="50"/>
      <c r="E119" s="50"/>
      <c r="F119" s="50"/>
      <c r="G119" s="81"/>
      <c r="H119" s="262"/>
      <c r="I119" s="271"/>
      <c r="J119" s="35"/>
      <c r="K119" s="81"/>
      <c r="L119" s="35"/>
      <c r="M119" s="271"/>
      <c r="N119" s="35"/>
      <c r="O119" s="81"/>
      <c r="P119" s="262"/>
      <c r="Q119" s="271"/>
      <c r="R119" s="50"/>
      <c r="S119" s="101"/>
    </row>
    <row r="120" spans="1:19" x14ac:dyDescent="0.2">
      <c r="B120" s="52" t="s">
        <v>260</v>
      </c>
      <c r="C120" s="58"/>
      <c r="D120" s="99"/>
      <c r="E120" s="54"/>
      <c r="F120" s="54"/>
      <c r="G120" s="76"/>
      <c r="H120" s="258"/>
      <c r="I120" s="269"/>
      <c r="J120" s="35"/>
      <c r="K120" s="76"/>
      <c r="L120" s="41"/>
      <c r="M120" s="269"/>
      <c r="N120" s="35"/>
      <c r="O120" s="76"/>
      <c r="P120" s="258"/>
      <c r="Q120" s="271"/>
      <c r="R120" s="102"/>
      <c r="S120" s="222"/>
    </row>
    <row r="121" spans="1:19" x14ac:dyDescent="0.2">
      <c r="A121" s="280" t="s">
        <v>380</v>
      </c>
      <c r="B121" s="55"/>
      <c r="C121" s="59" t="s">
        <v>90</v>
      </c>
      <c r="D121" s="36" t="s">
        <v>180</v>
      </c>
      <c r="E121" s="36"/>
      <c r="F121" s="36"/>
      <c r="G121" s="70">
        <v>153.87799999999996</v>
      </c>
      <c r="H121" s="259">
        <v>2.5</v>
      </c>
      <c r="I121" s="175">
        <f>SUM(G121:H121)</f>
        <v>156.37799999999996</v>
      </c>
      <c r="J121" s="87"/>
      <c r="K121" s="70">
        <v>15.656000000000004</v>
      </c>
      <c r="L121" s="33">
        <v>0</v>
      </c>
      <c r="M121" s="175">
        <f>SUM(K121:L121)</f>
        <v>15.656000000000004</v>
      </c>
      <c r="N121" s="87"/>
      <c r="O121" s="70">
        <v>0</v>
      </c>
      <c r="P121" s="259">
        <v>0</v>
      </c>
      <c r="Q121" s="176">
        <f>SUM(O121:P121)</f>
        <v>0</v>
      </c>
      <c r="R121" s="102"/>
      <c r="S121" s="90">
        <f>SUM(I121,M121,Q121)</f>
        <v>172.03399999999996</v>
      </c>
    </row>
    <row r="122" spans="1:19" ht="13.5" thickBot="1" x14ac:dyDescent="0.25">
      <c r="B122" s="53"/>
      <c r="C122" s="63"/>
      <c r="D122" s="37"/>
      <c r="E122" s="37"/>
      <c r="F122" s="37"/>
      <c r="G122" s="72"/>
      <c r="H122" s="260"/>
      <c r="I122" s="176"/>
      <c r="J122" s="113"/>
      <c r="K122" s="72"/>
      <c r="L122" s="34"/>
      <c r="M122" s="176"/>
      <c r="N122" s="113"/>
      <c r="O122" s="72"/>
      <c r="P122" s="260"/>
      <c r="Q122" s="178"/>
      <c r="R122" s="153"/>
      <c r="S122" s="223"/>
    </row>
    <row r="123" spans="1:19" s="2" customFormat="1" x14ac:dyDescent="0.2">
      <c r="B123" s="9" t="str">
        <f>B6</f>
        <v>School of Arts and Humanities</v>
      </c>
      <c r="C123" s="64"/>
      <c r="D123" s="51"/>
      <c r="E123" s="51"/>
      <c r="F123" s="51"/>
      <c r="G123" s="78">
        <f>G27</f>
        <v>2405.8801967971995</v>
      </c>
      <c r="H123" s="264">
        <f t="shared" ref="H123:I123" si="49">H27</f>
        <v>93.700399399399387</v>
      </c>
      <c r="I123" s="272">
        <f t="shared" si="49"/>
        <v>2499.5805961965989</v>
      </c>
      <c r="J123" s="114"/>
      <c r="K123" s="78">
        <f t="shared" ref="K123:M123" si="50">K27</f>
        <v>58.123999999999995</v>
      </c>
      <c r="L123" s="140">
        <f t="shared" si="50"/>
        <v>14.669</v>
      </c>
      <c r="M123" s="272">
        <f t="shared" si="50"/>
        <v>72.792999999999992</v>
      </c>
      <c r="N123" s="114"/>
      <c r="O123" s="78">
        <f t="shared" ref="O123:Q123" si="51">O27</f>
        <v>472.017</v>
      </c>
      <c r="P123" s="264">
        <f t="shared" si="51"/>
        <v>252.39299999999994</v>
      </c>
      <c r="Q123" s="274">
        <f t="shared" si="51"/>
        <v>724.41</v>
      </c>
      <c r="R123" s="114"/>
      <c r="S123" s="89">
        <f>S27</f>
        <v>3296.7835961965989</v>
      </c>
    </row>
    <row r="124" spans="1:19" s="2" customFormat="1" x14ac:dyDescent="0.2">
      <c r="B124" s="12" t="str">
        <f>B29</f>
        <v>School of Humanities and Social Sciences</v>
      </c>
      <c r="C124" s="65"/>
      <c r="D124" s="32"/>
      <c r="E124" s="32"/>
      <c r="F124" s="32"/>
      <c r="G124" s="79">
        <f>G48</f>
        <v>2209.8472408275579</v>
      </c>
      <c r="H124" s="265">
        <f t="shared" ref="H124:I124" si="52">H48</f>
        <v>452.78893592994507</v>
      </c>
      <c r="I124" s="273">
        <f t="shared" si="52"/>
        <v>2662.6361767575027</v>
      </c>
      <c r="J124" s="101"/>
      <c r="K124" s="79">
        <f t="shared" ref="K124:M124" si="53">K48</f>
        <v>538.38670000000093</v>
      </c>
      <c r="L124" s="121">
        <f t="shared" si="53"/>
        <v>291.61770000000001</v>
      </c>
      <c r="M124" s="273">
        <f t="shared" si="53"/>
        <v>830.00440000000094</v>
      </c>
      <c r="N124" s="101"/>
      <c r="O124" s="79">
        <f t="shared" ref="O124:Q124" si="54">O48</f>
        <v>864.29299999999876</v>
      </c>
      <c r="P124" s="265">
        <f t="shared" si="54"/>
        <v>621.49600000000021</v>
      </c>
      <c r="Q124" s="179">
        <f t="shared" si="54"/>
        <v>1485.7889999999989</v>
      </c>
      <c r="R124" s="144"/>
      <c r="S124" s="90">
        <f>S48</f>
        <v>4978.4295767575013</v>
      </c>
    </row>
    <row r="125" spans="1:19" s="2" customFormat="1" x14ac:dyDescent="0.2">
      <c r="B125" s="12" t="str">
        <f>B50</f>
        <v>School of Physical Sciences</v>
      </c>
      <c r="C125" s="65"/>
      <c r="D125" s="32"/>
      <c r="E125" s="32"/>
      <c r="F125" s="32"/>
      <c r="G125" s="79">
        <f>G60</f>
        <v>2149.783461607286</v>
      </c>
      <c r="H125" s="265">
        <f t="shared" ref="H125:I125" si="55">H60</f>
        <v>338.15567627320831</v>
      </c>
      <c r="I125" s="273">
        <f t="shared" si="55"/>
        <v>2487.9391378804939</v>
      </c>
      <c r="J125" s="101"/>
      <c r="K125" s="79">
        <f t="shared" ref="K125:M125" si="56">K60</f>
        <v>132.49474000000004</v>
      </c>
      <c r="L125" s="121">
        <f t="shared" si="56"/>
        <v>91.60296000000001</v>
      </c>
      <c r="M125" s="273">
        <f t="shared" si="56"/>
        <v>224.09770000000006</v>
      </c>
      <c r="N125" s="101"/>
      <c r="O125" s="79">
        <f t="shared" ref="O125:Q125" si="57">O60</f>
        <v>633.41811111111178</v>
      </c>
      <c r="P125" s="265">
        <f t="shared" si="57"/>
        <v>311.98155555555542</v>
      </c>
      <c r="Q125" s="179">
        <f t="shared" si="57"/>
        <v>945.39966666666714</v>
      </c>
      <c r="R125" s="144"/>
      <c r="S125" s="90">
        <f>S60</f>
        <v>3657.4365045471613</v>
      </c>
    </row>
    <row r="126" spans="1:19" s="2" customFormat="1" x14ac:dyDescent="0.2">
      <c r="B126" s="12" t="str">
        <f>B62</f>
        <v>School of Technology</v>
      </c>
      <c r="C126" s="65"/>
      <c r="D126" s="32"/>
      <c r="E126" s="32"/>
      <c r="F126" s="32"/>
      <c r="G126" s="79">
        <f>G68</f>
        <v>1260.5340217259641</v>
      </c>
      <c r="H126" s="265">
        <f t="shared" ref="H126:I126" si="58">H68</f>
        <v>369.93415706012485</v>
      </c>
      <c r="I126" s="273">
        <f t="shared" si="58"/>
        <v>1630.4681787860886</v>
      </c>
      <c r="J126" s="101"/>
      <c r="K126" s="79">
        <f t="shared" ref="K126:M126" si="59">K68</f>
        <v>237.26816000000045</v>
      </c>
      <c r="L126" s="121">
        <f t="shared" si="59"/>
        <v>371.26694000000111</v>
      </c>
      <c r="M126" s="273">
        <f t="shared" si="59"/>
        <v>608.53510000000153</v>
      </c>
      <c r="N126" s="101"/>
      <c r="O126" s="79">
        <f t="shared" ref="O126:Q126" si="60">O68</f>
        <v>444.02188888888986</v>
      </c>
      <c r="P126" s="265">
        <f t="shared" si="60"/>
        <v>371.67744444444526</v>
      </c>
      <c r="Q126" s="179">
        <f t="shared" si="60"/>
        <v>815.69933333333506</v>
      </c>
      <c r="R126" s="144"/>
      <c r="S126" s="90">
        <f>S68</f>
        <v>3054.7026121194258</v>
      </c>
    </row>
    <row r="127" spans="1:19" s="2" customFormat="1" x14ac:dyDescent="0.2">
      <c r="B127" s="12" t="str">
        <f>B70</f>
        <v>School of Biological Sciences</v>
      </c>
      <c r="C127" s="65"/>
      <c r="D127" s="32"/>
      <c r="E127" s="32"/>
      <c r="F127" s="32"/>
      <c r="G127" s="79">
        <f>G82</f>
        <v>1860.7722821919278</v>
      </c>
      <c r="H127" s="265">
        <f t="shared" ref="H127:I127" si="61">H82</f>
        <v>170.34208133732545</v>
      </c>
      <c r="I127" s="273">
        <f t="shared" si="61"/>
        <v>2031.1143635292533</v>
      </c>
      <c r="J127" s="101"/>
      <c r="K127" s="79">
        <f t="shared" ref="K127:M127" si="62">K82</f>
        <v>1.1334</v>
      </c>
      <c r="L127" s="121">
        <f t="shared" si="62"/>
        <v>3.1334000000000026</v>
      </c>
      <c r="M127" s="273">
        <f t="shared" si="62"/>
        <v>4.2668000000000026</v>
      </c>
      <c r="N127" s="101"/>
      <c r="O127" s="79">
        <f t="shared" ref="O127:Q127" si="63">O82</f>
        <v>369.78300000000002</v>
      </c>
      <c r="P127" s="265">
        <f t="shared" si="63"/>
        <v>205.19100000000003</v>
      </c>
      <c r="Q127" s="179">
        <f t="shared" si="63"/>
        <v>574.97400000000005</v>
      </c>
      <c r="R127" s="144"/>
      <c r="S127" s="90">
        <f>S82</f>
        <v>2610.3551635292533</v>
      </c>
    </row>
    <row r="128" spans="1:19" s="2" customFormat="1" x14ac:dyDescent="0.2">
      <c r="B128" s="12" t="str">
        <f>B84</f>
        <v>School of Clinical Medicine</v>
      </c>
      <c r="C128" s="65"/>
      <c r="D128" s="32"/>
      <c r="E128" s="32"/>
      <c r="F128" s="32"/>
      <c r="G128" s="79">
        <f>G103</f>
        <v>482.36779684999209</v>
      </c>
      <c r="H128" s="265">
        <f t="shared" ref="H128:I128" si="64">H103</f>
        <v>42.610750000000046</v>
      </c>
      <c r="I128" s="273">
        <f t="shared" si="64"/>
        <v>524.97854684999209</v>
      </c>
      <c r="J128" s="101"/>
      <c r="K128" s="79">
        <f t="shared" ref="K128:M128" si="65">K103</f>
        <v>21.328999999999997</v>
      </c>
      <c r="L128" s="121">
        <f t="shared" si="65"/>
        <v>12</v>
      </c>
      <c r="M128" s="273">
        <f t="shared" si="65"/>
        <v>33.328999999999994</v>
      </c>
      <c r="N128" s="101"/>
      <c r="O128" s="79">
        <f t="shared" ref="O128:Q128" si="66">O103</f>
        <v>363.04599999999994</v>
      </c>
      <c r="P128" s="265">
        <f t="shared" si="66"/>
        <v>120.59799999999998</v>
      </c>
      <c r="Q128" s="179">
        <f t="shared" si="66"/>
        <v>483.64400000000006</v>
      </c>
      <c r="R128" s="144"/>
      <c r="S128" s="90">
        <f>S103</f>
        <v>1041.9515468499922</v>
      </c>
    </row>
    <row r="129" spans="2:21" s="2" customFormat="1" x14ac:dyDescent="0.2">
      <c r="B129" s="12" t="str">
        <f>B105</f>
        <v>Unattached to a School - University Partner Institutions</v>
      </c>
      <c r="C129" s="65"/>
      <c r="D129" s="32"/>
      <c r="E129" s="32"/>
      <c r="F129" s="32"/>
      <c r="G129" s="79">
        <f>G118</f>
        <v>0</v>
      </c>
      <c r="H129" s="265">
        <f t="shared" ref="H129:I129" si="67">H118</f>
        <v>0</v>
      </c>
      <c r="I129" s="273">
        <f t="shared" si="67"/>
        <v>0</v>
      </c>
      <c r="J129" s="101"/>
      <c r="K129" s="79">
        <f t="shared" ref="K129:M129" si="68">K118</f>
        <v>0</v>
      </c>
      <c r="L129" s="121">
        <f t="shared" si="68"/>
        <v>0</v>
      </c>
      <c r="M129" s="273">
        <f t="shared" si="68"/>
        <v>0</v>
      </c>
      <c r="N129" s="101"/>
      <c r="O129" s="79">
        <f t="shared" ref="O129:Q129" si="69">O118</f>
        <v>227.822</v>
      </c>
      <c r="P129" s="265">
        <f t="shared" si="69"/>
        <v>74.428999999999988</v>
      </c>
      <c r="Q129" s="179">
        <f t="shared" si="69"/>
        <v>302.25100000000003</v>
      </c>
      <c r="R129" s="144"/>
      <c r="S129" s="90">
        <f>S118</f>
        <v>302.25100000000003</v>
      </c>
    </row>
    <row r="130" spans="2:21" s="2" customFormat="1" ht="13.5" thickBot="1" x14ac:dyDescent="0.25">
      <c r="B130" s="14" t="str">
        <f>B120</f>
        <v>Unattached to a School - Institute of Continuing Education</v>
      </c>
      <c r="C130" s="66"/>
      <c r="D130" s="112"/>
      <c r="E130" s="112"/>
      <c r="F130" s="112"/>
      <c r="G130" s="80">
        <f>G121</f>
        <v>153.87799999999996</v>
      </c>
      <c r="H130" s="266">
        <f t="shared" ref="H130:I130" si="70">H121</f>
        <v>2.5</v>
      </c>
      <c r="I130" s="180">
        <f t="shared" si="70"/>
        <v>156.37799999999996</v>
      </c>
      <c r="J130" s="115"/>
      <c r="K130" s="80">
        <f t="shared" ref="K130:M130" si="71">K121</f>
        <v>15.656000000000004</v>
      </c>
      <c r="L130" s="141">
        <f t="shared" si="71"/>
        <v>0</v>
      </c>
      <c r="M130" s="180">
        <f t="shared" si="71"/>
        <v>15.656000000000004</v>
      </c>
      <c r="N130" s="115"/>
      <c r="O130" s="80">
        <f t="shared" ref="O130:Q130" si="72">O121</f>
        <v>0</v>
      </c>
      <c r="P130" s="266">
        <f t="shared" si="72"/>
        <v>0</v>
      </c>
      <c r="Q130" s="180">
        <f t="shared" si="72"/>
        <v>0</v>
      </c>
      <c r="R130" s="145"/>
      <c r="S130" s="91">
        <f>S121</f>
        <v>172.03399999999996</v>
      </c>
    </row>
    <row r="131" spans="2:21" ht="13.5" thickBot="1" x14ac:dyDescent="0.25">
      <c r="B131" s="56"/>
      <c r="C131" s="67"/>
      <c r="D131" s="50"/>
      <c r="E131" s="50"/>
      <c r="F131" s="50"/>
      <c r="G131" s="81"/>
      <c r="H131" s="262"/>
      <c r="I131" s="271"/>
      <c r="J131" s="35"/>
      <c r="K131" s="81"/>
      <c r="L131" s="35"/>
      <c r="M131" s="271"/>
      <c r="N131" s="35"/>
      <c r="O131" s="81"/>
      <c r="P131" s="262"/>
      <c r="Q131" s="271"/>
      <c r="R131" s="35"/>
      <c r="S131" s="101"/>
    </row>
    <row r="132" spans="2:21" s="139" customFormat="1" ht="15.75" thickBot="1" x14ac:dyDescent="0.3">
      <c r="B132" s="136" t="s">
        <v>101</v>
      </c>
      <c r="C132" s="137"/>
      <c r="D132" s="138"/>
      <c r="E132" s="138"/>
      <c r="F132" s="138"/>
      <c r="G132" s="301">
        <f>SUM(G123:G130)</f>
        <v>10523.062999999927</v>
      </c>
      <c r="H132" s="302">
        <f t="shared" ref="H132:I132" si="73">SUM(H123:H130)</f>
        <v>1470.0320000000031</v>
      </c>
      <c r="I132" s="303">
        <f t="shared" si="73"/>
        <v>11993.09499999993</v>
      </c>
      <c r="J132" s="304"/>
      <c r="K132" s="301">
        <f t="shared" ref="K132:M132" si="74">SUM(K123:K130)</f>
        <v>1004.3920000000014</v>
      </c>
      <c r="L132" s="304">
        <f t="shared" si="74"/>
        <v>784.29000000000121</v>
      </c>
      <c r="M132" s="303">
        <f t="shared" si="74"/>
        <v>1788.6820000000025</v>
      </c>
      <c r="N132" s="304"/>
      <c r="O132" s="301">
        <f t="shared" ref="O132:Q132" si="75">SUM(O123:O130)</f>
        <v>3374.4010000000003</v>
      </c>
      <c r="P132" s="302">
        <f t="shared" si="75"/>
        <v>1957.7660000000008</v>
      </c>
      <c r="Q132" s="303">
        <f t="shared" si="75"/>
        <v>5332.1670000000013</v>
      </c>
      <c r="R132" s="304"/>
      <c r="S132" s="305">
        <f>SUM(S123:S130)</f>
        <v>19113.94399999993</v>
      </c>
    </row>
    <row r="135" spans="2:21" x14ac:dyDescent="0.2">
      <c r="B135" s="2" t="s">
        <v>392</v>
      </c>
    </row>
    <row r="136" spans="2:21" x14ac:dyDescent="0.2">
      <c r="B136" t="s">
        <v>250</v>
      </c>
    </row>
    <row r="137" spans="2:21" x14ac:dyDescent="0.2">
      <c r="D137" t="s">
        <v>205</v>
      </c>
      <c r="E137" t="s">
        <v>213</v>
      </c>
    </row>
    <row r="138" spans="2:21" x14ac:dyDescent="0.2">
      <c r="D138" t="s">
        <v>205</v>
      </c>
      <c r="E138" t="s">
        <v>206</v>
      </c>
    </row>
    <row r="139" spans="2:21" x14ac:dyDescent="0.2">
      <c r="D139" t="s">
        <v>205</v>
      </c>
      <c r="E139" t="s">
        <v>220</v>
      </c>
    </row>
    <row r="140" spans="2:21" x14ac:dyDescent="0.2">
      <c r="D140" t="s">
        <v>205</v>
      </c>
      <c r="E140" t="s">
        <v>215</v>
      </c>
    </row>
    <row r="141" spans="2:21" x14ac:dyDescent="0.2">
      <c r="B141" t="s">
        <v>263</v>
      </c>
    </row>
    <row r="142" spans="2:21" x14ac:dyDescent="0.2">
      <c r="B142" t="s">
        <v>391</v>
      </c>
    </row>
    <row r="143" spans="2:21" ht="12.75" customHeight="1" x14ac:dyDescent="0.2">
      <c r="B143" s="396" t="s">
        <v>272</v>
      </c>
      <c r="C143" s="396"/>
      <c r="D143" s="396"/>
      <c r="E143" s="396"/>
      <c r="F143" s="396"/>
      <c r="G143" s="396"/>
      <c r="H143" s="396"/>
      <c r="I143" s="396"/>
      <c r="J143" s="396"/>
      <c r="K143" s="396"/>
      <c r="L143" s="396"/>
      <c r="M143" s="396"/>
      <c r="N143" s="396"/>
      <c r="O143" s="396"/>
      <c r="P143" s="396"/>
      <c r="Q143" s="396"/>
      <c r="R143" s="396"/>
      <c r="S143" s="396"/>
      <c r="T143" s="255"/>
      <c r="U143" s="255"/>
    </row>
    <row r="144" spans="2:21" x14ac:dyDescent="0.2">
      <c r="B144" s="396"/>
      <c r="C144" s="396"/>
      <c r="D144" s="396"/>
      <c r="E144" s="396"/>
      <c r="F144" s="396"/>
      <c r="G144" s="396"/>
      <c r="H144" s="396"/>
      <c r="I144" s="396"/>
      <c r="J144" s="396"/>
      <c r="K144" s="396"/>
      <c r="L144" s="396"/>
      <c r="M144" s="396"/>
      <c r="N144" s="396"/>
      <c r="O144" s="396"/>
      <c r="P144" s="396"/>
      <c r="Q144" s="396"/>
      <c r="R144" s="396"/>
      <c r="S144" s="396"/>
      <c r="T144" s="255"/>
      <c r="U144" s="255"/>
    </row>
    <row r="145" spans="2:21" x14ac:dyDescent="0.2">
      <c r="B145" t="s">
        <v>273</v>
      </c>
      <c r="S145"/>
      <c r="U145" s="1"/>
    </row>
    <row r="146" spans="2:21" x14ac:dyDescent="0.2">
      <c r="B146" s="396" t="s">
        <v>274</v>
      </c>
      <c r="C146" s="396"/>
      <c r="D146" s="396"/>
      <c r="E146" s="396"/>
      <c r="F146" s="396"/>
      <c r="G146" s="396"/>
      <c r="H146" s="396"/>
      <c r="I146" s="396"/>
      <c r="J146" s="396"/>
      <c r="K146" s="396"/>
      <c r="L146" s="396"/>
      <c r="M146" s="396"/>
      <c r="N146" s="396"/>
      <c r="O146" s="396"/>
      <c r="P146" s="396"/>
      <c r="Q146" s="396"/>
      <c r="R146" s="396"/>
      <c r="S146" s="396"/>
      <c r="U146" s="1"/>
    </row>
    <row r="147" spans="2:21" x14ac:dyDescent="0.2">
      <c r="B147" s="396"/>
      <c r="C147" s="396"/>
      <c r="D147" s="396"/>
      <c r="E147" s="396"/>
      <c r="F147" s="396"/>
      <c r="G147" s="396"/>
      <c r="H147" s="396"/>
      <c r="I147" s="396"/>
      <c r="J147" s="396"/>
      <c r="K147" s="396"/>
      <c r="L147" s="396"/>
      <c r="M147" s="396"/>
      <c r="N147" s="396"/>
      <c r="O147" s="396"/>
      <c r="P147" s="396"/>
      <c r="Q147" s="396"/>
      <c r="R147" s="396"/>
      <c r="S147" s="396"/>
      <c r="U147" s="1"/>
    </row>
    <row r="148" spans="2:21" x14ac:dyDescent="0.2">
      <c r="B148" t="s">
        <v>283</v>
      </c>
    </row>
  </sheetData>
  <mergeCells count="7">
    <mergeCell ref="B143:S144"/>
    <mergeCell ref="B146:S147"/>
    <mergeCell ref="K3:M3"/>
    <mergeCell ref="B3:F4"/>
    <mergeCell ref="S3:S4"/>
    <mergeCell ref="G3:I3"/>
    <mergeCell ref="O3:Q3"/>
  </mergeCells>
  <pageMargins left="0.70866141732283472" right="0.70866141732283472" top="0.74803149606299213" bottom="0.74803149606299213" header="0.31496062992125984" footer="0.31496062992125984"/>
  <pageSetup paperSize="9" scale="68" fitToHeight="0" orientation="landscape" r:id="rId1"/>
  <headerFooter scaleWithDoc="0">
    <oddHeader>&amp;R&amp;A</oddHeader>
  </headerFooter>
  <rowBreaks count="2" manualBreakCount="2">
    <brk id="49" max="16383" man="1"/>
    <brk id="104" min="1"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5"/>
  <sheetViews>
    <sheetView topLeftCell="B1" zoomScaleNormal="100" workbookViewId="0">
      <selection activeCell="B1" sqref="B1"/>
    </sheetView>
  </sheetViews>
  <sheetFormatPr defaultRowHeight="12.75" x14ac:dyDescent="0.2"/>
  <cols>
    <col min="1" max="1" width="0" style="280" hidden="1" customWidth="1"/>
    <col min="2" max="2" width="1.7109375" customWidth="1"/>
    <col min="3" max="3" width="53.42578125" hidden="1" customWidth="1"/>
    <col min="4" max="5" width="1.7109375" customWidth="1"/>
    <col min="6" max="6" width="50" customWidth="1"/>
    <col min="7" max="9" width="11.28515625" customWidth="1"/>
    <col min="10" max="10" width="2.7109375" customWidth="1"/>
    <col min="11" max="13" width="11.28515625" customWidth="1"/>
    <col min="14" max="14" width="2.7109375" customWidth="1"/>
    <col min="15" max="17" width="11.28515625" customWidth="1"/>
    <col min="18" max="18" width="2.7109375" customWidth="1"/>
    <col min="19" max="19" width="11.28515625" style="221" customWidth="1"/>
  </cols>
  <sheetData>
    <row r="1" spans="1:19" s="3" customFormat="1" ht="15" x14ac:dyDescent="0.25">
      <c r="B1" s="131" t="s">
        <v>398</v>
      </c>
      <c r="C1" s="120"/>
      <c r="S1" s="4"/>
    </row>
    <row r="2" spans="1:19" ht="13.5" thickBot="1" x14ac:dyDescent="0.25"/>
    <row r="3" spans="1:19" x14ac:dyDescent="0.2">
      <c r="B3" s="398" t="s">
        <v>197</v>
      </c>
      <c r="C3" s="399"/>
      <c r="D3" s="399"/>
      <c r="E3" s="399"/>
      <c r="F3" s="400"/>
      <c r="G3" s="421" t="s">
        <v>0</v>
      </c>
      <c r="H3" s="422"/>
      <c r="I3" s="423"/>
      <c r="J3" s="181"/>
      <c r="K3" s="421" t="s">
        <v>1</v>
      </c>
      <c r="L3" s="422"/>
      <c r="M3" s="423"/>
      <c r="N3" s="183"/>
      <c r="O3" s="421" t="s">
        <v>2</v>
      </c>
      <c r="P3" s="422"/>
      <c r="Q3" s="423"/>
      <c r="R3" s="152"/>
      <c r="S3" s="407" t="s">
        <v>93</v>
      </c>
    </row>
    <row r="4" spans="1:19" ht="13.5" thickBot="1" x14ac:dyDescent="0.25">
      <c r="B4" s="424"/>
      <c r="C4" s="425"/>
      <c r="D4" s="425"/>
      <c r="E4" s="425"/>
      <c r="F4" s="426"/>
      <c r="G4" s="197" t="s">
        <v>110</v>
      </c>
      <c r="H4" s="162" t="s">
        <v>111</v>
      </c>
      <c r="I4" s="164" t="s">
        <v>93</v>
      </c>
      <c r="J4" s="182"/>
      <c r="K4" s="197" t="s">
        <v>110</v>
      </c>
      <c r="L4" s="267" t="s">
        <v>111</v>
      </c>
      <c r="M4" s="164" t="s">
        <v>93</v>
      </c>
      <c r="N4" s="162"/>
      <c r="O4" s="161" t="s">
        <v>110</v>
      </c>
      <c r="P4" s="256" t="s">
        <v>111</v>
      </c>
      <c r="Q4" s="164" t="s">
        <v>93</v>
      </c>
      <c r="R4" s="163"/>
      <c r="S4" s="427"/>
    </row>
    <row r="5" spans="1:19" s="248" customFormat="1" hidden="1" x14ac:dyDescent="0.2">
      <c r="B5" s="323"/>
      <c r="C5" s="324"/>
      <c r="D5" s="324"/>
      <c r="E5" s="324"/>
      <c r="F5" s="324"/>
      <c r="G5" s="325">
        <v>2</v>
      </c>
      <c r="H5" s="330">
        <v>3</v>
      </c>
      <c r="I5" s="336"/>
      <c r="J5" s="330"/>
      <c r="K5" s="325">
        <v>4</v>
      </c>
      <c r="L5" s="330">
        <v>5</v>
      </c>
      <c r="M5" s="336"/>
      <c r="N5" s="338"/>
      <c r="O5" s="334">
        <v>6</v>
      </c>
      <c r="P5" s="335">
        <v>7</v>
      </c>
      <c r="Q5" s="339"/>
      <c r="R5" s="331"/>
      <c r="S5" s="332"/>
    </row>
    <row r="6" spans="1:19" x14ac:dyDescent="0.2">
      <c r="B6" s="52" t="s">
        <v>94</v>
      </c>
      <c r="C6" s="58"/>
      <c r="D6" s="42"/>
      <c r="E6" s="42"/>
      <c r="F6" s="42"/>
      <c r="G6" s="155"/>
      <c r="H6" s="257"/>
      <c r="I6" s="268"/>
      <c r="J6" s="93"/>
      <c r="K6" s="155"/>
      <c r="L6" s="159"/>
      <c r="M6" s="268"/>
      <c r="N6" s="337"/>
      <c r="O6" s="155"/>
      <c r="P6" s="257"/>
      <c r="Q6" s="268"/>
      <c r="R6" s="98"/>
      <c r="S6" s="160"/>
    </row>
    <row r="7" spans="1:19" x14ac:dyDescent="0.2">
      <c r="A7" s="280" t="s">
        <v>284</v>
      </c>
      <c r="B7" s="55"/>
      <c r="C7" s="59" t="s">
        <v>3</v>
      </c>
      <c r="D7" s="42" t="s">
        <v>112</v>
      </c>
      <c r="E7" s="42"/>
      <c r="F7" s="42"/>
      <c r="G7" s="76">
        <v>0</v>
      </c>
      <c r="H7" s="258">
        <v>0</v>
      </c>
      <c r="I7" s="269">
        <f>SUM(G7:H7)</f>
        <v>0</v>
      </c>
      <c r="J7" s="87"/>
      <c r="K7" s="76">
        <v>0</v>
      </c>
      <c r="L7" s="41">
        <v>0</v>
      </c>
      <c r="M7" s="269">
        <f t="shared" ref="M7:M26" si="0">SUM(K7:L7)</f>
        <v>0</v>
      </c>
      <c r="N7" s="35"/>
      <c r="O7" s="76">
        <v>7.4490000000000007</v>
      </c>
      <c r="P7" s="258">
        <v>0.1</v>
      </c>
      <c r="Q7" s="269">
        <f t="shared" ref="Q7:Q26" si="1">SUM(O7:P7)</f>
        <v>7.5490000000000004</v>
      </c>
      <c r="R7" s="102"/>
      <c r="S7" s="222">
        <f>SUM(I7,M7,Q7)</f>
        <v>7.5490000000000004</v>
      </c>
    </row>
    <row r="8" spans="1:19" x14ac:dyDescent="0.2">
      <c r="A8" s="280" t="s">
        <v>285</v>
      </c>
      <c r="B8" s="55"/>
      <c r="C8" s="59" t="s">
        <v>4</v>
      </c>
      <c r="D8" s="36"/>
      <c r="E8" s="36" t="s">
        <v>113</v>
      </c>
      <c r="F8" s="36"/>
      <c r="G8" s="70">
        <v>108.00000000000088</v>
      </c>
      <c r="H8" s="259">
        <v>16.999999999999982</v>
      </c>
      <c r="I8" s="269">
        <f t="shared" ref="I8:I26" si="2">SUM(G8:H8)</f>
        <v>125.00000000000087</v>
      </c>
      <c r="J8" s="87"/>
      <c r="K8" s="70">
        <v>25.226999999999993</v>
      </c>
      <c r="L8" s="33">
        <v>4.4450000000000003</v>
      </c>
      <c r="M8" s="269">
        <f t="shared" si="0"/>
        <v>29.671999999999993</v>
      </c>
      <c r="N8" s="87"/>
      <c r="O8" s="70">
        <v>27.593999999999966</v>
      </c>
      <c r="P8" s="259">
        <v>27.876999999999995</v>
      </c>
      <c r="Q8" s="269">
        <f t="shared" si="1"/>
        <v>55.470999999999961</v>
      </c>
      <c r="R8" s="102"/>
      <c r="S8" s="90">
        <f t="shared" ref="S8:S26" si="3">SUM(I8,M8,Q8)</f>
        <v>210.14300000000082</v>
      </c>
    </row>
    <row r="9" spans="1:19" x14ac:dyDescent="0.2">
      <c r="A9" s="280" t="s">
        <v>286</v>
      </c>
      <c r="B9" s="55"/>
      <c r="C9" s="62" t="s">
        <v>5</v>
      </c>
      <c r="D9" s="42"/>
      <c r="E9" s="42" t="s">
        <v>114</v>
      </c>
      <c r="F9" s="42"/>
      <c r="G9" s="70">
        <v>71.000000000000242</v>
      </c>
      <c r="H9" s="259">
        <v>8.0000000000000036</v>
      </c>
      <c r="I9" s="269">
        <f t="shared" si="2"/>
        <v>79.000000000000242</v>
      </c>
      <c r="J9" s="87"/>
      <c r="K9" s="70">
        <v>1.9999999999999998</v>
      </c>
      <c r="L9" s="33">
        <v>0</v>
      </c>
      <c r="M9" s="269">
        <f t="shared" si="0"/>
        <v>1.9999999999999998</v>
      </c>
      <c r="N9" s="87"/>
      <c r="O9" s="70">
        <v>32.515999999999941</v>
      </c>
      <c r="P9" s="259">
        <v>7.0470000000000006</v>
      </c>
      <c r="Q9" s="269">
        <f t="shared" si="1"/>
        <v>39.562999999999946</v>
      </c>
      <c r="R9" s="102"/>
      <c r="S9" s="90">
        <f t="shared" si="3"/>
        <v>120.56300000000019</v>
      </c>
    </row>
    <row r="10" spans="1:19" x14ac:dyDescent="0.2">
      <c r="A10" s="280" t="s">
        <v>287</v>
      </c>
      <c r="B10" s="55"/>
      <c r="C10" s="59" t="s">
        <v>6</v>
      </c>
      <c r="D10" s="36" t="s">
        <v>115</v>
      </c>
      <c r="E10" s="36"/>
      <c r="F10" s="36"/>
      <c r="G10" s="70">
        <v>73.673571428571648</v>
      </c>
      <c r="H10" s="259">
        <v>4.450000000000002</v>
      </c>
      <c r="I10" s="269">
        <f t="shared" si="2"/>
        <v>78.123571428571651</v>
      </c>
      <c r="J10" s="87"/>
      <c r="K10" s="70">
        <v>0</v>
      </c>
      <c r="L10" s="33">
        <v>0</v>
      </c>
      <c r="M10" s="269">
        <f t="shared" si="0"/>
        <v>0</v>
      </c>
      <c r="N10" s="87"/>
      <c r="O10" s="70">
        <v>20.869000000000014</v>
      </c>
      <c r="P10" s="259">
        <v>42.755349999999929</v>
      </c>
      <c r="Q10" s="269">
        <f t="shared" si="1"/>
        <v>63.624349999999943</v>
      </c>
      <c r="R10" s="102"/>
      <c r="S10" s="90">
        <f t="shared" si="3"/>
        <v>141.7479214285716</v>
      </c>
    </row>
    <row r="11" spans="1:19" x14ac:dyDescent="0.2">
      <c r="A11" s="280" t="s">
        <v>288</v>
      </c>
      <c r="B11" s="55"/>
      <c r="C11" s="59" t="s">
        <v>7</v>
      </c>
      <c r="D11" s="36"/>
      <c r="E11" s="36" t="s">
        <v>116</v>
      </c>
      <c r="F11" s="36"/>
      <c r="G11" s="70">
        <v>20.200000000000017</v>
      </c>
      <c r="H11" s="259">
        <v>0.79999999999999993</v>
      </c>
      <c r="I11" s="269">
        <f t="shared" si="2"/>
        <v>21.000000000000018</v>
      </c>
      <c r="J11" s="87"/>
      <c r="K11" s="70">
        <v>0</v>
      </c>
      <c r="L11" s="33">
        <v>0</v>
      </c>
      <c r="M11" s="269">
        <f t="shared" si="0"/>
        <v>0</v>
      </c>
      <c r="N11" s="87"/>
      <c r="O11" s="70">
        <v>0</v>
      </c>
      <c r="P11" s="259">
        <v>0</v>
      </c>
      <c r="Q11" s="269">
        <f t="shared" si="1"/>
        <v>0</v>
      </c>
      <c r="R11" s="102"/>
      <c r="S11" s="90">
        <f t="shared" si="3"/>
        <v>21.000000000000018</v>
      </c>
    </row>
    <row r="12" spans="1:19" x14ac:dyDescent="0.2">
      <c r="A12" s="280" t="s">
        <v>289</v>
      </c>
      <c r="B12" s="56"/>
      <c r="C12" s="62" t="s">
        <v>8</v>
      </c>
      <c r="D12" s="42"/>
      <c r="E12" s="42" t="s">
        <v>117</v>
      </c>
      <c r="F12" s="42"/>
      <c r="G12" s="70">
        <v>9.5178571428571423</v>
      </c>
      <c r="H12" s="259">
        <v>0.75</v>
      </c>
      <c r="I12" s="269">
        <f t="shared" si="2"/>
        <v>10.267857142857142</v>
      </c>
      <c r="J12" s="87"/>
      <c r="K12" s="70">
        <v>0</v>
      </c>
      <c r="L12" s="33">
        <v>0</v>
      </c>
      <c r="M12" s="269">
        <f t="shared" si="0"/>
        <v>0</v>
      </c>
      <c r="N12" s="87"/>
      <c r="O12" s="70">
        <v>0</v>
      </c>
      <c r="P12" s="259">
        <v>0</v>
      </c>
      <c r="Q12" s="269">
        <f t="shared" si="1"/>
        <v>0</v>
      </c>
      <c r="R12" s="102"/>
      <c r="S12" s="90">
        <f t="shared" si="3"/>
        <v>10.267857142857142</v>
      </c>
    </row>
    <row r="13" spans="1:19" x14ac:dyDescent="0.2">
      <c r="A13" s="280" t="s">
        <v>290</v>
      </c>
      <c r="B13" s="55"/>
      <c r="C13" s="59" t="s">
        <v>9</v>
      </c>
      <c r="D13" s="36" t="s">
        <v>118</v>
      </c>
      <c r="E13" s="36"/>
      <c r="F13" s="36"/>
      <c r="G13" s="70">
        <v>279.00677048323053</v>
      </c>
      <c r="H13" s="259">
        <v>8.1999999999999993</v>
      </c>
      <c r="I13" s="269">
        <f t="shared" si="2"/>
        <v>287.20677048323051</v>
      </c>
      <c r="J13" s="87"/>
      <c r="K13" s="70">
        <v>0</v>
      </c>
      <c r="L13" s="33">
        <v>0</v>
      </c>
      <c r="M13" s="269">
        <f t="shared" si="0"/>
        <v>0</v>
      </c>
      <c r="N13" s="87"/>
      <c r="O13" s="70">
        <v>53.82600000000005</v>
      </c>
      <c r="P13" s="259">
        <v>15.170999999999999</v>
      </c>
      <c r="Q13" s="269">
        <f t="shared" si="1"/>
        <v>68.997000000000043</v>
      </c>
      <c r="R13" s="102"/>
      <c r="S13" s="90">
        <f t="shared" si="3"/>
        <v>356.20377048323053</v>
      </c>
    </row>
    <row r="14" spans="1:19" x14ac:dyDescent="0.2">
      <c r="A14" s="280" t="s">
        <v>291</v>
      </c>
      <c r="B14" s="55"/>
      <c r="C14" s="62" t="s">
        <v>10</v>
      </c>
      <c r="D14" s="42" t="s">
        <v>119</v>
      </c>
      <c r="E14" s="42"/>
      <c r="F14" s="42"/>
      <c r="G14" s="70">
        <v>162.74285714285568</v>
      </c>
      <c r="H14" s="259">
        <v>4</v>
      </c>
      <c r="I14" s="269">
        <f t="shared" si="2"/>
        <v>166.74285714285568</v>
      </c>
      <c r="J14" s="87"/>
      <c r="K14" s="70">
        <v>0.66700000000000004</v>
      </c>
      <c r="L14" s="33">
        <v>3.8</v>
      </c>
      <c r="M14" s="269">
        <f t="shared" si="0"/>
        <v>4.4669999999999996</v>
      </c>
      <c r="N14" s="87"/>
      <c r="O14" s="70">
        <v>43.811000000000014</v>
      </c>
      <c r="P14" s="259">
        <v>32.704999999999998</v>
      </c>
      <c r="Q14" s="269">
        <f t="shared" si="1"/>
        <v>76.51600000000002</v>
      </c>
      <c r="R14" s="102"/>
      <c r="S14" s="90">
        <f t="shared" si="3"/>
        <v>247.72585714285572</v>
      </c>
    </row>
    <row r="15" spans="1:19" x14ac:dyDescent="0.2">
      <c r="A15" s="280" t="s">
        <v>292</v>
      </c>
      <c r="B15" s="55"/>
      <c r="C15" s="59" t="s">
        <v>11</v>
      </c>
      <c r="D15" s="36" t="s">
        <v>120</v>
      </c>
      <c r="E15" s="36"/>
      <c r="F15" s="36"/>
      <c r="G15" s="70">
        <v>580.72433333334197</v>
      </c>
      <c r="H15" s="259">
        <v>17.603333333333335</v>
      </c>
      <c r="I15" s="269">
        <f t="shared" si="2"/>
        <v>598.32766666667533</v>
      </c>
      <c r="J15" s="87"/>
      <c r="K15" s="70">
        <v>9.9960000000000093</v>
      </c>
      <c r="L15" s="33">
        <v>0.94399999999999995</v>
      </c>
      <c r="M15" s="269">
        <f t="shared" si="0"/>
        <v>10.940000000000008</v>
      </c>
      <c r="N15" s="87"/>
      <c r="O15" s="70">
        <v>77.042000000000016</v>
      </c>
      <c r="P15" s="259">
        <v>42.017000000000003</v>
      </c>
      <c r="Q15" s="269">
        <f t="shared" si="1"/>
        <v>119.05900000000003</v>
      </c>
      <c r="R15" s="102"/>
      <c r="S15" s="90">
        <f t="shared" si="3"/>
        <v>728.32666666667546</v>
      </c>
    </row>
    <row r="16" spans="1:19" x14ac:dyDescent="0.2">
      <c r="A16" s="280" t="s">
        <v>293</v>
      </c>
      <c r="B16" s="55"/>
      <c r="C16" s="62" t="s">
        <v>12</v>
      </c>
      <c r="D16" s="42"/>
      <c r="E16" s="42" t="s">
        <v>121</v>
      </c>
      <c r="F16" s="42"/>
      <c r="G16" s="70">
        <v>64.233666666666494</v>
      </c>
      <c r="H16" s="259">
        <v>3.6666666666666665</v>
      </c>
      <c r="I16" s="269">
        <f t="shared" si="2"/>
        <v>67.900333333333165</v>
      </c>
      <c r="J16" s="87"/>
      <c r="K16" s="70">
        <v>0</v>
      </c>
      <c r="L16" s="33">
        <v>0</v>
      </c>
      <c r="M16" s="269">
        <f t="shared" si="0"/>
        <v>0</v>
      </c>
      <c r="N16" s="87"/>
      <c r="O16" s="70">
        <v>29.423000000000002</v>
      </c>
      <c r="P16" s="259">
        <v>3.4790000000000001</v>
      </c>
      <c r="Q16" s="269">
        <f t="shared" si="1"/>
        <v>32.902000000000001</v>
      </c>
      <c r="R16" s="102"/>
      <c r="S16" s="90">
        <f t="shared" si="3"/>
        <v>100.80233333333317</v>
      </c>
    </row>
    <row r="17" spans="1:19" x14ac:dyDescent="0.2">
      <c r="A17" s="280" t="s">
        <v>294</v>
      </c>
      <c r="B17" s="55"/>
      <c r="C17" s="59" t="s">
        <v>13</v>
      </c>
      <c r="D17" s="36" t="s">
        <v>122</v>
      </c>
      <c r="E17" s="36"/>
      <c r="F17" s="36"/>
      <c r="G17" s="70">
        <v>18.560000000000002</v>
      </c>
      <c r="H17" s="259">
        <v>0</v>
      </c>
      <c r="I17" s="269">
        <f t="shared" si="2"/>
        <v>18.560000000000002</v>
      </c>
      <c r="J17" s="87"/>
      <c r="K17" s="70">
        <v>1.5550000000000002</v>
      </c>
      <c r="L17" s="33">
        <v>0</v>
      </c>
      <c r="M17" s="269">
        <f t="shared" si="0"/>
        <v>1.5550000000000002</v>
      </c>
      <c r="N17" s="87"/>
      <c r="O17" s="70">
        <v>0.88900000000000012</v>
      </c>
      <c r="P17" s="259">
        <v>0</v>
      </c>
      <c r="Q17" s="269">
        <f t="shared" si="1"/>
        <v>0.88900000000000012</v>
      </c>
      <c r="R17" s="102"/>
      <c r="S17" s="90">
        <f t="shared" si="3"/>
        <v>21.004000000000001</v>
      </c>
    </row>
    <row r="18" spans="1:19" x14ac:dyDescent="0.2">
      <c r="A18" s="280" t="s">
        <v>295</v>
      </c>
      <c r="B18" s="55"/>
      <c r="C18" s="59" t="s">
        <v>14</v>
      </c>
      <c r="D18" s="36"/>
      <c r="E18" s="36" t="s">
        <v>123</v>
      </c>
      <c r="F18" s="36"/>
      <c r="G18" s="70">
        <v>154.80747115329865</v>
      </c>
      <c r="H18" s="259">
        <v>5.1927327327327344</v>
      </c>
      <c r="I18" s="269">
        <f t="shared" si="2"/>
        <v>160.00020388603139</v>
      </c>
      <c r="J18" s="87"/>
      <c r="K18" s="70">
        <v>0</v>
      </c>
      <c r="L18" s="33">
        <v>0</v>
      </c>
      <c r="M18" s="269">
        <f t="shared" si="0"/>
        <v>0</v>
      </c>
      <c r="N18" s="87"/>
      <c r="O18" s="70">
        <v>27.923500000000008</v>
      </c>
      <c r="P18" s="259">
        <v>8.1489999999999991</v>
      </c>
      <c r="Q18" s="269">
        <f t="shared" si="1"/>
        <v>36.072500000000005</v>
      </c>
      <c r="R18" s="117"/>
      <c r="S18" s="90">
        <f t="shared" si="3"/>
        <v>196.07270388603138</v>
      </c>
    </row>
    <row r="19" spans="1:19" x14ac:dyDescent="0.2">
      <c r="A19" s="280" t="s">
        <v>296</v>
      </c>
      <c r="B19" s="55"/>
      <c r="C19" s="59" t="s">
        <v>15</v>
      </c>
      <c r="D19" s="36"/>
      <c r="E19" s="36" t="s">
        <v>124</v>
      </c>
      <c r="F19" s="36"/>
      <c r="G19" s="70">
        <v>82.900010181665451</v>
      </c>
      <c r="H19" s="259">
        <v>1.1499999999999999</v>
      </c>
      <c r="I19" s="269">
        <f t="shared" si="2"/>
        <v>84.050010181665456</v>
      </c>
      <c r="J19" s="87"/>
      <c r="K19" s="70">
        <v>0</v>
      </c>
      <c r="L19" s="33">
        <v>0</v>
      </c>
      <c r="M19" s="269">
        <f t="shared" si="0"/>
        <v>0</v>
      </c>
      <c r="N19" s="87"/>
      <c r="O19" s="70">
        <v>11.369299999999994</v>
      </c>
      <c r="P19" s="259">
        <v>4.9530000000000021</v>
      </c>
      <c r="Q19" s="269">
        <f t="shared" si="1"/>
        <v>16.322299999999995</v>
      </c>
      <c r="R19" s="117"/>
      <c r="S19" s="90">
        <f t="shared" si="3"/>
        <v>100.37231018166545</v>
      </c>
    </row>
    <row r="20" spans="1:19" x14ac:dyDescent="0.2">
      <c r="A20" s="280" t="s">
        <v>297</v>
      </c>
      <c r="B20" s="55"/>
      <c r="C20" s="62" t="s">
        <v>16</v>
      </c>
      <c r="D20" s="42"/>
      <c r="E20" s="42" t="s">
        <v>125</v>
      </c>
      <c r="F20" s="42"/>
      <c r="G20" s="70">
        <v>43.324440559440383</v>
      </c>
      <c r="H20" s="259">
        <v>1.7450000000000001</v>
      </c>
      <c r="I20" s="269">
        <f t="shared" si="2"/>
        <v>45.06944055944038</v>
      </c>
      <c r="J20" s="87"/>
      <c r="K20" s="70">
        <v>0</v>
      </c>
      <c r="L20" s="33">
        <v>0</v>
      </c>
      <c r="M20" s="269">
        <f t="shared" si="0"/>
        <v>0</v>
      </c>
      <c r="N20" s="87"/>
      <c r="O20" s="70">
        <v>16.698900000000013</v>
      </c>
      <c r="P20" s="259">
        <v>3.5558900000000011</v>
      </c>
      <c r="Q20" s="269">
        <f t="shared" si="1"/>
        <v>20.254790000000014</v>
      </c>
      <c r="R20" s="117"/>
      <c r="S20" s="90">
        <f t="shared" si="3"/>
        <v>65.324230559440394</v>
      </c>
    </row>
    <row r="21" spans="1:19" x14ac:dyDescent="0.2">
      <c r="A21" s="280" t="s">
        <v>298</v>
      </c>
      <c r="B21" s="55"/>
      <c r="C21" s="59" t="s">
        <v>18</v>
      </c>
      <c r="D21" s="36"/>
      <c r="E21" s="36" t="s">
        <v>18</v>
      </c>
      <c r="F21" s="36"/>
      <c r="G21" s="70">
        <v>1.4</v>
      </c>
      <c r="H21" s="259">
        <v>0</v>
      </c>
      <c r="I21" s="269">
        <f t="shared" si="2"/>
        <v>1.4</v>
      </c>
      <c r="J21" s="87"/>
      <c r="K21" s="70">
        <v>0</v>
      </c>
      <c r="L21" s="33">
        <v>0</v>
      </c>
      <c r="M21" s="269">
        <f t="shared" si="0"/>
        <v>0</v>
      </c>
      <c r="N21" s="87"/>
      <c r="O21" s="70">
        <v>0</v>
      </c>
      <c r="P21" s="259">
        <v>0</v>
      </c>
      <c r="Q21" s="269">
        <f t="shared" si="1"/>
        <v>0</v>
      </c>
      <c r="R21" s="117"/>
      <c r="S21" s="90">
        <f t="shared" si="3"/>
        <v>1.4</v>
      </c>
    </row>
    <row r="22" spans="1:19" x14ac:dyDescent="0.2">
      <c r="A22" s="280" t="s">
        <v>299</v>
      </c>
      <c r="B22" s="55"/>
      <c r="C22" s="59" t="s">
        <v>19</v>
      </c>
      <c r="D22" s="36"/>
      <c r="E22" s="36" t="s">
        <v>127</v>
      </c>
      <c r="F22" s="36"/>
      <c r="G22" s="70">
        <v>56.919966795794025</v>
      </c>
      <c r="H22" s="259">
        <v>1.42</v>
      </c>
      <c r="I22" s="269">
        <f t="shared" si="2"/>
        <v>58.339966795794027</v>
      </c>
      <c r="J22" s="87"/>
      <c r="K22" s="70">
        <v>0</v>
      </c>
      <c r="L22" s="33">
        <v>0</v>
      </c>
      <c r="M22" s="269">
        <f t="shared" si="0"/>
        <v>0</v>
      </c>
      <c r="N22" s="87"/>
      <c r="O22" s="70">
        <v>6.6085500000000064</v>
      </c>
      <c r="P22" s="259">
        <v>3.1299999999999986</v>
      </c>
      <c r="Q22" s="269">
        <f t="shared" si="1"/>
        <v>9.7385500000000054</v>
      </c>
      <c r="R22" s="117"/>
      <c r="S22" s="90">
        <f t="shared" si="3"/>
        <v>68.07851679579403</v>
      </c>
    </row>
    <row r="23" spans="1:19" x14ac:dyDescent="0.2">
      <c r="A23" s="280" t="s">
        <v>300</v>
      </c>
      <c r="B23" s="55"/>
      <c r="C23" s="62" t="s">
        <v>20</v>
      </c>
      <c r="D23" s="42"/>
      <c r="E23" s="42" t="s">
        <v>128</v>
      </c>
      <c r="F23" s="42"/>
      <c r="G23" s="70">
        <v>152.10218504301244</v>
      </c>
      <c r="H23" s="259">
        <v>1.9750000000000005</v>
      </c>
      <c r="I23" s="269">
        <f t="shared" si="2"/>
        <v>154.07718504301243</v>
      </c>
      <c r="J23" s="87"/>
      <c r="K23" s="70">
        <v>0</v>
      </c>
      <c r="L23" s="33">
        <v>0</v>
      </c>
      <c r="M23" s="269">
        <f t="shared" si="0"/>
        <v>0</v>
      </c>
      <c r="N23" s="87"/>
      <c r="O23" s="70">
        <v>13.843750000000007</v>
      </c>
      <c r="P23" s="259">
        <v>4.4730000000000016</v>
      </c>
      <c r="Q23" s="269">
        <f t="shared" si="1"/>
        <v>18.31675000000001</v>
      </c>
      <c r="R23" s="117"/>
      <c r="S23" s="90">
        <f t="shared" si="3"/>
        <v>172.39393504301245</v>
      </c>
    </row>
    <row r="24" spans="1:19" x14ac:dyDescent="0.2">
      <c r="A24" s="280" t="s">
        <v>301</v>
      </c>
      <c r="B24" s="56"/>
      <c r="C24" s="59" t="s">
        <v>17</v>
      </c>
      <c r="D24" s="36"/>
      <c r="E24" s="36" t="s">
        <v>126</v>
      </c>
      <c r="F24" s="36"/>
      <c r="G24" s="70">
        <v>76.716466866466874</v>
      </c>
      <c r="H24" s="259">
        <v>6.666666666666667</v>
      </c>
      <c r="I24" s="269">
        <f t="shared" si="2"/>
        <v>83.383133533133545</v>
      </c>
      <c r="J24" s="87"/>
      <c r="K24" s="70">
        <v>0</v>
      </c>
      <c r="L24" s="33">
        <v>0</v>
      </c>
      <c r="M24" s="269">
        <f t="shared" si="0"/>
        <v>0</v>
      </c>
      <c r="N24" s="87"/>
      <c r="O24" s="70">
        <v>34.024000000000008</v>
      </c>
      <c r="P24" s="259">
        <v>23.055999999999997</v>
      </c>
      <c r="Q24" s="269">
        <f t="shared" si="1"/>
        <v>57.080000000000005</v>
      </c>
      <c r="R24" s="117"/>
      <c r="S24" s="90">
        <f t="shared" si="3"/>
        <v>140.46313353313354</v>
      </c>
    </row>
    <row r="25" spans="1:19" x14ac:dyDescent="0.2">
      <c r="A25" s="280" t="s">
        <v>302</v>
      </c>
      <c r="B25" s="55"/>
      <c r="C25" s="59" t="s">
        <v>21</v>
      </c>
      <c r="D25" s="36" t="s">
        <v>129</v>
      </c>
      <c r="E25" s="36"/>
      <c r="F25" s="36"/>
      <c r="G25" s="70">
        <v>172.87700000000186</v>
      </c>
      <c r="H25" s="259">
        <v>9.3999999999999915</v>
      </c>
      <c r="I25" s="269">
        <f t="shared" si="2"/>
        <v>182.27700000000186</v>
      </c>
      <c r="J25" s="87"/>
      <c r="K25" s="70">
        <v>3</v>
      </c>
      <c r="L25" s="33">
        <v>5</v>
      </c>
      <c r="M25" s="269">
        <f t="shared" si="0"/>
        <v>8</v>
      </c>
      <c r="N25" s="87"/>
      <c r="O25" s="70">
        <v>33.003</v>
      </c>
      <c r="P25" s="259">
        <v>16.887650000000001</v>
      </c>
      <c r="Q25" s="269">
        <f t="shared" si="1"/>
        <v>49.890650000000001</v>
      </c>
      <c r="R25" s="117"/>
      <c r="S25" s="90">
        <f t="shared" si="3"/>
        <v>240.16765000000186</v>
      </c>
    </row>
    <row r="26" spans="1:19" x14ac:dyDescent="0.2">
      <c r="A26" s="280" t="s">
        <v>303</v>
      </c>
      <c r="B26" s="56"/>
      <c r="C26" s="102" t="s">
        <v>22</v>
      </c>
      <c r="D26" s="50" t="s">
        <v>130</v>
      </c>
      <c r="E26" s="50"/>
      <c r="F26" s="50"/>
      <c r="G26" s="72">
        <v>123.17360000000114</v>
      </c>
      <c r="H26" s="260">
        <v>3.6810000000000009</v>
      </c>
      <c r="I26" s="269">
        <f t="shared" si="2"/>
        <v>126.85460000000114</v>
      </c>
      <c r="J26" s="100"/>
      <c r="K26" s="72">
        <v>0</v>
      </c>
      <c r="L26" s="34">
        <v>0.2</v>
      </c>
      <c r="M26" s="269">
        <f t="shared" si="0"/>
        <v>0.2</v>
      </c>
      <c r="N26" s="100"/>
      <c r="O26" s="72">
        <v>31.747999999999987</v>
      </c>
      <c r="P26" s="260">
        <v>11.847000000000001</v>
      </c>
      <c r="Q26" s="269">
        <f t="shared" si="1"/>
        <v>43.594999999999985</v>
      </c>
      <c r="R26" s="118"/>
      <c r="S26" s="223">
        <f t="shared" si="3"/>
        <v>170.64960000000113</v>
      </c>
    </row>
    <row r="27" spans="1:19" s="2" customFormat="1" x14ac:dyDescent="0.2">
      <c r="B27" s="57" t="s">
        <v>102</v>
      </c>
      <c r="C27" s="61"/>
      <c r="D27" s="47"/>
      <c r="E27" s="47"/>
      <c r="F27" s="47"/>
      <c r="G27" s="74">
        <f>SUM(G7:G26)</f>
        <v>2251.8801967972049</v>
      </c>
      <c r="H27" s="261">
        <f t="shared" ref="H27:I27" si="4">SUM(H7:H26)</f>
        <v>95.700399399399402</v>
      </c>
      <c r="I27" s="270">
        <f t="shared" si="4"/>
        <v>2347.5805961966048</v>
      </c>
      <c r="J27" s="46"/>
      <c r="K27" s="74">
        <f t="shared" ref="K27:M27" si="5">SUM(K7:K26)</f>
        <v>42.445</v>
      </c>
      <c r="L27" s="46">
        <f t="shared" si="5"/>
        <v>14.388999999999999</v>
      </c>
      <c r="M27" s="270">
        <f t="shared" si="5"/>
        <v>56.83400000000001</v>
      </c>
      <c r="N27" s="46"/>
      <c r="O27" s="74">
        <f t="shared" ref="O27:Q27" si="6">SUM(O7:O26)</f>
        <v>468.63799999999998</v>
      </c>
      <c r="P27" s="261">
        <f t="shared" si="6"/>
        <v>247.20289</v>
      </c>
      <c r="Q27" s="270">
        <f t="shared" si="6"/>
        <v>715.84089000000006</v>
      </c>
      <c r="R27" s="47"/>
      <c r="S27" s="86">
        <f>SUM(S7:S26)</f>
        <v>3120.2554861966046</v>
      </c>
    </row>
    <row r="28" spans="1:19" x14ac:dyDescent="0.2">
      <c r="B28" s="56"/>
      <c r="C28" s="102"/>
      <c r="D28" s="50"/>
      <c r="E28" s="50"/>
      <c r="F28" s="50"/>
      <c r="G28" s="81"/>
      <c r="H28" s="262"/>
      <c r="I28" s="271"/>
      <c r="J28" s="35"/>
      <c r="K28" s="81"/>
      <c r="L28" s="35"/>
      <c r="M28" s="271"/>
      <c r="N28" s="35"/>
      <c r="O28" s="81"/>
      <c r="P28" s="262"/>
      <c r="Q28" s="271"/>
      <c r="R28" s="50"/>
      <c r="S28" s="101"/>
    </row>
    <row r="29" spans="1:19" x14ac:dyDescent="0.2">
      <c r="B29" s="52" t="s">
        <v>95</v>
      </c>
      <c r="C29" s="58"/>
      <c r="D29" s="42"/>
      <c r="E29" s="42"/>
      <c r="F29" s="42"/>
      <c r="G29" s="76"/>
      <c r="H29" s="258"/>
      <c r="I29" s="269"/>
      <c r="J29" s="35"/>
      <c r="K29" s="76"/>
      <c r="L29" s="41"/>
      <c r="M29" s="269"/>
      <c r="N29" s="35"/>
      <c r="O29" s="76"/>
      <c r="P29" s="258"/>
      <c r="Q29" s="271"/>
      <c r="R29" s="50"/>
      <c r="S29" s="222"/>
    </row>
    <row r="30" spans="1:19" x14ac:dyDescent="0.2">
      <c r="A30" s="280" t="s">
        <v>304</v>
      </c>
      <c r="B30" s="53"/>
      <c r="C30" s="59" t="s">
        <v>23</v>
      </c>
      <c r="D30" s="36" t="s">
        <v>131</v>
      </c>
      <c r="E30" s="36"/>
      <c r="F30" s="36"/>
      <c r="G30" s="70">
        <v>333.54999999999433</v>
      </c>
      <c r="H30" s="259">
        <v>124.92763794772566</v>
      </c>
      <c r="I30" s="269">
        <f t="shared" ref="I30:I47" si="7">SUM(G30:H30)</f>
        <v>458.47763794771998</v>
      </c>
      <c r="J30" s="87"/>
      <c r="K30" s="70">
        <v>65.445000000000036</v>
      </c>
      <c r="L30" s="33">
        <v>62.186000000000028</v>
      </c>
      <c r="M30" s="269">
        <f t="shared" ref="M30:M47" si="8">SUM(K30:L30)</f>
        <v>127.63100000000006</v>
      </c>
      <c r="N30" s="87"/>
      <c r="O30" s="70">
        <v>19.522999999999996</v>
      </c>
      <c r="P30" s="259">
        <v>17.325999999999997</v>
      </c>
      <c r="Q30" s="269">
        <f t="shared" ref="Q30:Q47" si="9">SUM(O30:P30)</f>
        <v>36.84899999999999</v>
      </c>
      <c r="R30" s="102"/>
      <c r="S30" s="90">
        <f t="shared" ref="S30:S47" si="10">SUM(I30,M30,Q30)</f>
        <v>622.95763794772006</v>
      </c>
    </row>
    <row r="31" spans="1:19" x14ac:dyDescent="0.2">
      <c r="A31" s="280" t="s">
        <v>305</v>
      </c>
      <c r="B31" s="55"/>
      <c r="C31" s="59" t="s">
        <v>24</v>
      </c>
      <c r="D31" s="36" t="s">
        <v>132</v>
      </c>
      <c r="E31" s="36"/>
      <c r="F31" s="36"/>
      <c r="G31" s="70">
        <v>95.300008991027639</v>
      </c>
      <c r="H31" s="259">
        <v>7.9501015986045953</v>
      </c>
      <c r="I31" s="269">
        <f t="shared" si="7"/>
        <v>103.25011058963223</v>
      </c>
      <c r="J31" s="87"/>
      <c r="K31" s="70">
        <v>305.99100000000016</v>
      </c>
      <c r="L31" s="33">
        <v>4</v>
      </c>
      <c r="M31" s="269">
        <f t="shared" si="8"/>
        <v>309.99100000000016</v>
      </c>
      <c r="N31" s="87"/>
      <c r="O31" s="70">
        <v>232.09382999999866</v>
      </c>
      <c r="P31" s="259">
        <v>138.42029999999997</v>
      </c>
      <c r="Q31" s="269">
        <f t="shared" si="9"/>
        <v>370.51412999999866</v>
      </c>
      <c r="R31" s="142"/>
      <c r="S31" s="90">
        <f t="shared" si="10"/>
        <v>783.75524058963106</v>
      </c>
    </row>
    <row r="32" spans="1:19" x14ac:dyDescent="0.2">
      <c r="A32" s="280" t="s">
        <v>306</v>
      </c>
      <c r="B32" s="56"/>
      <c r="C32" s="59" t="s">
        <v>25</v>
      </c>
      <c r="D32" s="36" t="s">
        <v>133</v>
      </c>
      <c r="E32" s="36"/>
      <c r="F32" s="36"/>
      <c r="G32" s="70">
        <v>608.18146686648288</v>
      </c>
      <c r="H32" s="259">
        <v>29.149999999999977</v>
      </c>
      <c r="I32" s="269">
        <f t="shared" si="7"/>
        <v>637.33146686648286</v>
      </c>
      <c r="J32" s="87"/>
      <c r="K32" s="70">
        <v>0</v>
      </c>
      <c r="L32" s="33">
        <v>0</v>
      </c>
      <c r="M32" s="269">
        <f t="shared" si="8"/>
        <v>0</v>
      </c>
      <c r="N32" s="87"/>
      <c r="O32" s="70">
        <v>189.87440999999987</v>
      </c>
      <c r="P32" s="259">
        <v>92.800480000000036</v>
      </c>
      <c r="Q32" s="269">
        <f t="shared" si="9"/>
        <v>282.67488999999989</v>
      </c>
      <c r="R32" s="102"/>
      <c r="S32" s="90">
        <f t="shared" si="10"/>
        <v>920.00635686648275</v>
      </c>
    </row>
    <row r="33" spans="1:19" x14ac:dyDescent="0.2">
      <c r="A33" s="280" t="s">
        <v>307</v>
      </c>
      <c r="B33" s="53"/>
      <c r="C33" s="60" t="s">
        <v>26</v>
      </c>
      <c r="D33" s="36" t="s">
        <v>134</v>
      </c>
      <c r="E33" s="36"/>
      <c r="F33" s="36"/>
      <c r="G33" s="70">
        <v>0</v>
      </c>
      <c r="H33" s="259">
        <v>0</v>
      </c>
      <c r="I33" s="269">
        <f t="shared" si="7"/>
        <v>0</v>
      </c>
      <c r="J33" s="87"/>
      <c r="K33" s="70">
        <v>0</v>
      </c>
      <c r="L33" s="33">
        <v>0</v>
      </c>
      <c r="M33" s="269">
        <f t="shared" si="8"/>
        <v>0</v>
      </c>
      <c r="N33" s="87"/>
      <c r="O33" s="70">
        <v>0.48799999999999993</v>
      </c>
      <c r="P33" s="259">
        <v>1.2930000000000001</v>
      </c>
      <c r="Q33" s="269">
        <f t="shared" si="9"/>
        <v>1.7810000000000001</v>
      </c>
      <c r="R33" s="102"/>
      <c r="S33" s="90">
        <f t="shared" si="10"/>
        <v>1.7810000000000001</v>
      </c>
    </row>
    <row r="34" spans="1:19" x14ac:dyDescent="0.2">
      <c r="A34" s="280" t="s">
        <v>321</v>
      </c>
      <c r="B34" s="53"/>
      <c r="C34" s="59" t="s">
        <v>28</v>
      </c>
      <c r="D34" s="36"/>
      <c r="E34" s="36" t="s">
        <v>135</v>
      </c>
      <c r="F34" s="36"/>
      <c r="G34" s="70">
        <v>0</v>
      </c>
      <c r="H34" s="259">
        <v>0</v>
      </c>
      <c r="I34" s="269">
        <f t="shared" si="7"/>
        <v>0</v>
      </c>
      <c r="J34" s="87"/>
      <c r="K34" s="70">
        <v>0</v>
      </c>
      <c r="L34" s="33">
        <v>0</v>
      </c>
      <c r="M34" s="269">
        <f t="shared" si="8"/>
        <v>0</v>
      </c>
      <c r="N34" s="87"/>
      <c r="O34" s="70">
        <v>0</v>
      </c>
      <c r="P34" s="259">
        <v>0</v>
      </c>
      <c r="Q34" s="269">
        <f t="shared" si="9"/>
        <v>0</v>
      </c>
      <c r="R34" s="102"/>
      <c r="S34" s="90">
        <f t="shared" si="10"/>
        <v>0</v>
      </c>
    </row>
    <row r="35" spans="1:19" x14ac:dyDescent="0.2">
      <c r="A35" s="280" t="s">
        <v>308</v>
      </c>
      <c r="B35" s="55"/>
      <c r="C35" s="59" t="s">
        <v>27</v>
      </c>
      <c r="D35" s="36"/>
      <c r="E35" s="36"/>
      <c r="F35" s="36" t="s">
        <v>27</v>
      </c>
      <c r="G35" s="70">
        <v>40.433333333333337</v>
      </c>
      <c r="H35" s="259">
        <v>6.8</v>
      </c>
      <c r="I35" s="269">
        <f t="shared" si="7"/>
        <v>47.233333333333334</v>
      </c>
      <c r="J35" s="87"/>
      <c r="K35" s="70">
        <v>12.777999999999999</v>
      </c>
      <c r="L35" s="33">
        <v>17.778999999999996</v>
      </c>
      <c r="M35" s="269">
        <f t="shared" si="8"/>
        <v>30.556999999999995</v>
      </c>
      <c r="N35" s="87"/>
      <c r="O35" s="70">
        <v>24.233369999999994</v>
      </c>
      <c r="P35" s="259">
        <v>19.378999999999998</v>
      </c>
      <c r="Q35" s="269">
        <f t="shared" si="9"/>
        <v>43.612369999999991</v>
      </c>
      <c r="R35" s="102"/>
      <c r="S35" s="90">
        <f t="shared" si="10"/>
        <v>121.40270333333333</v>
      </c>
    </row>
    <row r="36" spans="1:19" x14ac:dyDescent="0.2">
      <c r="A36" s="280" t="s">
        <v>309</v>
      </c>
      <c r="B36" s="55"/>
      <c r="C36" s="59" t="s">
        <v>29</v>
      </c>
      <c r="D36" s="36"/>
      <c r="E36" s="36"/>
      <c r="F36" s="36" t="s">
        <v>29</v>
      </c>
      <c r="G36" s="70">
        <v>66.289511976048047</v>
      </c>
      <c r="H36" s="259">
        <v>4.572500998003993</v>
      </c>
      <c r="I36" s="269">
        <f t="shared" si="7"/>
        <v>70.862012974052035</v>
      </c>
      <c r="J36" s="87"/>
      <c r="K36" s="70">
        <v>0</v>
      </c>
      <c r="L36" s="33">
        <v>0</v>
      </c>
      <c r="M36" s="269">
        <f t="shared" si="8"/>
        <v>0</v>
      </c>
      <c r="N36" s="87"/>
      <c r="O36" s="70">
        <v>15.936999999999999</v>
      </c>
      <c r="P36" s="259">
        <v>10.737</v>
      </c>
      <c r="Q36" s="269">
        <f t="shared" si="9"/>
        <v>26.673999999999999</v>
      </c>
      <c r="R36" s="102"/>
      <c r="S36" s="90">
        <f t="shared" si="10"/>
        <v>97.536012974052028</v>
      </c>
    </row>
    <row r="37" spans="1:19" x14ac:dyDescent="0.2">
      <c r="A37" s="280" t="s">
        <v>310</v>
      </c>
      <c r="B37" s="56"/>
      <c r="C37" s="59" t="s">
        <v>30</v>
      </c>
      <c r="D37" s="36"/>
      <c r="E37" s="36"/>
      <c r="F37" s="36" t="s">
        <v>30</v>
      </c>
      <c r="G37" s="70">
        <v>115.16675000000001</v>
      </c>
      <c r="H37" s="259">
        <v>12.833333333333334</v>
      </c>
      <c r="I37" s="269">
        <f t="shared" si="7"/>
        <v>128.00008333333335</v>
      </c>
      <c r="J37" s="87"/>
      <c r="K37" s="70">
        <v>0</v>
      </c>
      <c r="L37" s="33">
        <v>0</v>
      </c>
      <c r="M37" s="269">
        <f t="shared" si="8"/>
        <v>0</v>
      </c>
      <c r="N37" s="87"/>
      <c r="O37" s="70">
        <v>25.382649999999995</v>
      </c>
      <c r="P37" s="259">
        <v>29.520849999999996</v>
      </c>
      <c r="Q37" s="269">
        <f t="shared" si="9"/>
        <v>54.903499999999994</v>
      </c>
      <c r="R37" s="102"/>
      <c r="S37" s="90">
        <f t="shared" si="10"/>
        <v>182.90358333333336</v>
      </c>
    </row>
    <row r="38" spans="1:19" x14ac:dyDescent="0.2">
      <c r="A38" s="280" t="s">
        <v>311</v>
      </c>
      <c r="B38" s="55"/>
      <c r="C38" s="59" t="s">
        <v>31</v>
      </c>
      <c r="D38" s="36"/>
      <c r="E38" s="36" t="s">
        <v>136</v>
      </c>
      <c r="F38" s="36"/>
      <c r="G38" s="70">
        <v>221.5</v>
      </c>
      <c r="H38" s="259">
        <v>30.416666666666664</v>
      </c>
      <c r="I38" s="269">
        <f t="shared" si="7"/>
        <v>251.91666666666666</v>
      </c>
      <c r="J38" s="87"/>
      <c r="K38" s="70">
        <v>6</v>
      </c>
      <c r="L38" s="33">
        <v>17</v>
      </c>
      <c r="M38" s="269">
        <f t="shared" si="8"/>
        <v>23</v>
      </c>
      <c r="N38" s="87"/>
      <c r="O38" s="70">
        <v>80.327000000000098</v>
      </c>
      <c r="P38" s="259">
        <v>65.043890000000061</v>
      </c>
      <c r="Q38" s="269">
        <f t="shared" si="9"/>
        <v>145.37089000000014</v>
      </c>
      <c r="R38" s="102"/>
      <c r="S38" s="90">
        <f t="shared" si="10"/>
        <v>420.28755666666677</v>
      </c>
    </row>
    <row r="39" spans="1:19" x14ac:dyDescent="0.2">
      <c r="A39" s="280" t="s">
        <v>312</v>
      </c>
      <c r="B39" s="55"/>
      <c r="C39" s="62" t="s">
        <v>32</v>
      </c>
      <c r="D39" s="36"/>
      <c r="E39" s="36"/>
      <c r="F39" s="36" t="s">
        <v>137</v>
      </c>
      <c r="G39" s="70">
        <v>0</v>
      </c>
      <c r="H39" s="259">
        <v>0</v>
      </c>
      <c r="I39" s="269">
        <f t="shared" si="7"/>
        <v>0</v>
      </c>
      <c r="J39" s="87"/>
      <c r="K39" s="70">
        <v>0</v>
      </c>
      <c r="L39" s="33">
        <v>0</v>
      </c>
      <c r="M39" s="269">
        <f t="shared" si="8"/>
        <v>0</v>
      </c>
      <c r="N39" s="87"/>
      <c r="O39" s="70">
        <v>8</v>
      </c>
      <c r="P39" s="259">
        <v>3</v>
      </c>
      <c r="Q39" s="269">
        <f t="shared" si="9"/>
        <v>11</v>
      </c>
      <c r="R39" s="102"/>
      <c r="S39" s="90">
        <f t="shared" si="10"/>
        <v>11</v>
      </c>
    </row>
    <row r="40" spans="1:19" x14ac:dyDescent="0.2">
      <c r="A40" s="280" t="s">
        <v>313</v>
      </c>
      <c r="B40" s="55"/>
      <c r="C40" s="59" t="s">
        <v>33</v>
      </c>
      <c r="D40" s="36"/>
      <c r="E40" s="36"/>
      <c r="F40" s="36" t="s">
        <v>138</v>
      </c>
      <c r="G40" s="70">
        <v>0</v>
      </c>
      <c r="H40" s="259">
        <v>0</v>
      </c>
      <c r="I40" s="269">
        <f t="shared" si="7"/>
        <v>0</v>
      </c>
      <c r="J40" s="87"/>
      <c r="K40" s="70">
        <v>24</v>
      </c>
      <c r="L40" s="33">
        <v>30</v>
      </c>
      <c r="M40" s="269">
        <f t="shared" si="8"/>
        <v>54</v>
      </c>
      <c r="N40" s="87"/>
      <c r="O40" s="70">
        <v>18.525369999999995</v>
      </c>
      <c r="P40" s="259">
        <v>38.675000000000011</v>
      </c>
      <c r="Q40" s="269">
        <f t="shared" si="9"/>
        <v>57.200370000000007</v>
      </c>
      <c r="R40" s="102"/>
      <c r="S40" s="90">
        <f t="shared" si="10"/>
        <v>111.20037000000001</v>
      </c>
    </row>
    <row r="41" spans="1:19" x14ac:dyDescent="0.2">
      <c r="A41" s="280" t="s">
        <v>314</v>
      </c>
      <c r="B41" s="55"/>
      <c r="C41" s="62" t="s">
        <v>34</v>
      </c>
      <c r="D41" s="36"/>
      <c r="E41" s="36"/>
      <c r="F41" s="36" t="s">
        <v>139</v>
      </c>
      <c r="G41" s="70">
        <v>0</v>
      </c>
      <c r="H41" s="259">
        <v>0</v>
      </c>
      <c r="I41" s="269">
        <f t="shared" si="7"/>
        <v>0</v>
      </c>
      <c r="J41" s="87"/>
      <c r="K41" s="70">
        <v>0</v>
      </c>
      <c r="L41" s="33">
        <v>0</v>
      </c>
      <c r="M41" s="269">
        <f t="shared" si="8"/>
        <v>0</v>
      </c>
      <c r="N41" s="87"/>
      <c r="O41" s="70">
        <v>10.308</v>
      </c>
      <c r="P41" s="259">
        <v>7.4270000000000005</v>
      </c>
      <c r="Q41" s="269">
        <f t="shared" si="9"/>
        <v>17.734999999999999</v>
      </c>
      <c r="R41" s="102"/>
      <c r="S41" s="90">
        <f t="shared" si="10"/>
        <v>17.734999999999999</v>
      </c>
    </row>
    <row r="42" spans="1:19" x14ac:dyDescent="0.2">
      <c r="A42" s="280" t="s">
        <v>315</v>
      </c>
      <c r="B42" s="56"/>
      <c r="C42" s="59" t="s">
        <v>35</v>
      </c>
      <c r="D42" s="36"/>
      <c r="E42" s="36"/>
      <c r="F42" s="36" t="s">
        <v>140</v>
      </c>
      <c r="G42" s="70">
        <v>0</v>
      </c>
      <c r="H42" s="259">
        <v>0</v>
      </c>
      <c r="I42" s="269">
        <f t="shared" si="7"/>
        <v>0</v>
      </c>
      <c r="J42" s="87"/>
      <c r="K42" s="70">
        <v>0</v>
      </c>
      <c r="L42" s="33">
        <v>0</v>
      </c>
      <c r="M42" s="269">
        <f t="shared" si="8"/>
        <v>0</v>
      </c>
      <c r="N42" s="87"/>
      <c r="O42" s="70">
        <v>4</v>
      </c>
      <c r="P42" s="259">
        <v>8.3330000000000002</v>
      </c>
      <c r="Q42" s="269">
        <f t="shared" si="9"/>
        <v>12.333</v>
      </c>
      <c r="R42" s="102"/>
      <c r="S42" s="90">
        <f t="shared" si="10"/>
        <v>12.333</v>
      </c>
    </row>
    <row r="43" spans="1:19" x14ac:dyDescent="0.2">
      <c r="A43" s="280" t="s">
        <v>316</v>
      </c>
      <c r="B43" s="55"/>
      <c r="C43" s="59" t="s">
        <v>36</v>
      </c>
      <c r="D43" s="36"/>
      <c r="E43" s="36" t="s">
        <v>141</v>
      </c>
      <c r="F43" s="36"/>
      <c r="G43" s="70">
        <v>109.25024999999999</v>
      </c>
      <c r="H43" s="259">
        <v>13</v>
      </c>
      <c r="I43" s="269">
        <f t="shared" si="7"/>
        <v>122.25024999999999</v>
      </c>
      <c r="J43" s="87"/>
      <c r="K43" s="70">
        <v>0</v>
      </c>
      <c r="L43" s="33">
        <v>0</v>
      </c>
      <c r="M43" s="269">
        <f t="shared" si="8"/>
        <v>0</v>
      </c>
      <c r="N43" s="87"/>
      <c r="O43" s="70">
        <v>33.292999999999992</v>
      </c>
      <c r="P43" s="259">
        <v>47.026999999999994</v>
      </c>
      <c r="Q43" s="269">
        <f t="shared" si="9"/>
        <v>80.319999999999993</v>
      </c>
      <c r="R43" s="102"/>
      <c r="S43" s="90">
        <f t="shared" si="10"/>
        <v>202.57024999999999</v>
      </c>
    </row>
    <row r="44" spans="1:19" x14ac:dyDescent="0.2">
      <c r="A44" s="280" t="s">
        <v>317</v>
      </c>
      <c r="B44" s="56"/>
      <c r="C44" s="62" t="s">
        <v>37</v>
      </c>
      <c r="D44" s="36" t="s">
        <v>142</v>
      </c>
      <c r="E44" s="36"/>
      <c r="F44" s="36"/>
      <c r="G44" s="70">
        <v>446.4369999999916</v>
      </c>
      <c r="H44" s="259">
        <v>179.58300000000258</v>
      </c>
      <c r="I44" s="269">
        <f t="shared" si="7"/>
        <v>626.01999999999418</v>
      </c>
      <c r="J44" s="87"/>
      <c r="K44" s="70">
        <v>67</v>
      </c>
      <c r="L44" s="33">
        <v>109</v>
      </c>
      <c r="M44" s="269">
        <f t="shared" si="8"/>
        <v>176</v>
      </c>
      <c r="N44" s="87"/>
      <c r="O44" s="70">
        <v>34.751000000000012</v>
      </c>
      <c r="P44" s="259">
        <v>28.030829999999995</v>
      </c>
      <c r="Q44" s="269">
        <f t="shared" si="9"/>
        <v>62.781830000000006</v>
      </c>
      <c r="R44" s="102"/>
      <c r="S44" s="90">
        <f t="shared" si="10"/>
        <v>864.8018299999942</v>
      </c>
    </row>
    <row r="45" spans="1:19" x14ac:dyDescent="0.2">
      <c r="A45" s="280" t="s">
        <v>318</v>
      </c>
      <c r="B45" s="55"/>
      <c r="C45" s="59" t="s">
        <v>38</v>
      </c>
      <c r="D45" s="36"/>
      <c r="E45" s="36" t="s">
        <v>143</v>
      </c>
      <c r="F45" s="36"/>
      <c r="G45" s="70">
        <v>0</v>
      </c>
      <c r="H45" s="259">
        <v>0</v>
      </c>
      <c r="I45" s="269">
        <f t="shared" si="7"/>
        <v>0</v>
      </c>
      <c r="J45" s="87"/>
      <c r="K45" s="70">
        <v>0</v>
      </c>
      <c r="L45" s="33">
        <v>0</v>
      </c>
      <c r="M45" s="269">
        <f t="shared" si="8"/>
        <v>0</v>
      </c>
      <c r="N45" s="87"/>
      <c r="O45" s="70">
        <v>92.191649999999981</v>
      </c>
      <c r="P45" s="259">
        <v>29.115999999999996</v>
      </c>
      <c r="Q45" s="269">
        <f t="shared" si="9"/>
        <v>121.30764999999998</v>
      </c>
      <c r="R45" s="102"/>
      <c r="S45" s="90">
        <f t="shared" si="10"/>
        <v>121.30764999999998</v>
      </c>
    </row>
    <row r="46" spans="1:19" x14ac:dyDescent="0.2">
      <c r="A46" s="280" t="s">
        <v>319</v>
      </c>
      <c r="B46" s="55"/>
      <c r="C46" s="59" t="s">
        <v>39</v>
      </c>
      <c r="D46" s="36" t="s">
        <v>144</v>
      </c>
      <c r="E46" s="36"/>
      <c r="F46" s="36"/>
      <c r="G46" s="70">
        <v>64.238919660678903</v>
      </c>
      <c r="H46" s="259">
        <v>3.9833333333333343</v>
      </c>
      <c r="I46" s="269">
        <f t="shared" si="7"/>
        <v>68.222252994012237</v>
      </c>
      <c r="J46" s="87"/>
      <c r="K46" s="70">
        <v>0</v>
      </c>
      <c r="L46" s="33">
        <v>0</v>
      </c>
      <c r="M46" s="269">
        <f t="shared" si="8"/>
        <v>0</v>
      </c>
      <c r="N46" s="87"/>
      <c r="O46" s="70">
        <v>31.421999999999997</v>
      </c>
      <c r="P46" s="259">
        <v>22.021000000000001</v>
      </c>
      <c r="Q46" s="269">
        <f t="shared" si="9"/>
        <v>53.442999999999998</v>
      </c>
      <c r="R46" s="102"/>
      <c r="S46" s="90">
        <f t="shared" si="10"/>
        <v>121.66525299401223</v>
      </c>
    </row>
    <row r="47" spans="1:19" x14ac:dyDescent="0.2">
      <c r="A47" s="280" t="s">
        <v>320</v>
      </c>
      <c r="B47" s="56"/>
      <c r="C47" s="102" t="s">
        <v>40</v>
      </c>
      <c r="D47" s="37" t="s">
        <v>145</v>
      </c>
      <c r="E47" s="37"/>
      <c r="F47" s="37"/>
      <c r="G47" s="72">
        <v>111.50000000000057</v>
      </c>
      <c r="H47" s="260">
        <v>50.249999999999957</v>
      </c>
      <c r="I47" s="269">
        <f t="shared" si="7"/>
        <v>161.75000000000051</v>
      </c>
      <c r="J47" s="100"/>
      <c r="K47" s="72">
        <v>30.713699999999999</v>
      </c>
      <c r="L47" s="34">
        <v>51.652699999999996</v>
      </c>
      <c r="M47" s="269">
        <f t="shared" si="8"/>
        <v>82.366399999999999</v>
      </c>
      <c r="N47" s="100"/>
      <c r="O47" s="72">
        <v>15.874999999999996</v>
      </c>
      <c r="P47" s="260">
        <v>23.875299999999996</v>
      </c>
      <c r="Q47" s="269">
        <f t="shared" si="9"/>
        <v>39.750299999999996</v>
      </c>
      <c r="R47" s="119"/>
      <c r="S47" s="223">
        <f t="shared" si="10"/>
        <v>283.86670000000049</v>
      </c>
    </row>
    <row r="48" spans="1:19" s="2" customFormat="1" x14ac:dyDescent="0.2">
      <c r="B48" s="57" t="s">
        <v>103</v>
      </c>
      <c r="C48" s="61"/>
      <c r="D48" s="47"/>
      <c r="E48" s="47"/>
      <c r="F48" s="47"/>
      <c r="G48" s="74">
        <f>SUM(G30:G47)</f>
        <v>2211.847240827557</v>
      </c>
      <c r="H48" s="261">
        <f t="shared" ref="H48:I48" si="11">SUM(H30:H47)</f>
        <v>463.4665738776701</v>
      </c>
      <c r="I48" s="270">
        <f t="shared" si="11"/>
        <v>2675.3138147052273</v>
      </c>
      <c r="J48" s="46"/>
      <c r="K48" s="74">
        <f t="shared" ref="K48:M48" si="12">SUM(K30:K47)</f>
        <v>511.92770000000024</v>
      </c>
      <c r="L48" s="46">
        <f t="shared" si="12"/>
        <v>291.61770000000001</v>
      </c>
      <c r="M48" s="270">
        <f t="shared" si="12"/>
        <v>803.5454000000002</v>
      </c>
      <c r="N48" s="46"/>
      <c r="O48" s="74">
        <f t="shared" ref="O48:Q48" si="13">SUM(O30:O47)</f>
        <v>836.22527999999852</v>
      </c>
      <c r="P48" s="261">
        <f t="shared" si="13"/>
        <v>582.02565000000016</v>
      </c>
      <c r="Q48" s="270">
        <f t="shared" si="13"/>
        <v>1418.2509299999983</v>
      </c>
      <c r="R48" s="47"/>
      <c r="S48" s="86">
        <f>SUM(S30:S47)</f>
        <v>4897.1101447052251</v>
      </c>
    </row>
    <row r="49" spans="1:20" x14ac:dyDescent="0.2">
      <c r="B49" s="132"/>
      <c r="C49" s="123"/>
      <c r="D49" s="50"/>
      <c r="E49" s="50"/>
      <c r="F49" s="50"/>
      <c r="G49" s="133"/>
      <c r="H49" s="133"/>
      <c r="I49" s="133"/>
      <c r="J49" s="133"/>
      <c r="K49" s="133"/>
      <c r="L49" s="133"/>
      <c r="M49" s="133"/>
      <c r="N49" s="133"/>
      <c r="O49" s="133"/>
      <c r="P49" s="133"/>
      <c r="Q49" s="133"/>
      <c r="R49" s="132"/>
      <c r="S49" s="224"/>
      <c r="T49" s="50"/>
    </row>
    <row r="50" spans="1:20" x14ac:dyDescent="0.2">
      <c r="A50" s="280" t="s">
        <v>322</v>
      </c>
      <c r="B50" s="52" t="s">
        <v>99</v>
      </c>
      <c r="C50" s="58"/>
      <c r="D50" s="99"/>
      <c r="E50" s="54"/>
      <c r="F50" s="54"/>
      <c r="G50" s="76">
        <v>2.3574999999999999</v>
      </c>
      <c r="H50" s="258">
        <v>0</v>
      </c>
      <c r="I50" s="269">
        <f>SUM(G50:H50)</f>
        <v>2.3574999999999999</v>
      </c>
      <c r="J50" s="35"/>
      <c r="K50" s="76">
        <v>0</v>
      </c>
      <c r="L50" s="41">
        <v>0</v>
      </c>
      <c r="M50" s="269">
        <f>SUM(K50:L50)</f>
        <v>0</v>
      </c>
      <c r="N50" s="35"/>
      <c r="O50" s="76">
        <v>0</v>
      </c>
      <c r="P50" s="258">
        <v>0</v>
      </c>
      <c r="Q50" s="269">
        <f>SUM(O50:P50)</f>
        <v>0</v>
      </c>
      <c r="R50" s="102"/>
      <c r="S50" s="222">
        <f t="shared" ref="S50:S59" si="14">SUM(I50,M50,Q50)</f>
        <v>2.3574999999999999</v>
      </c>
    </row>
    <row r="51" spans="1:20" x14ac:dyDescent="0.2">
      <c r="A51" s="280" t="s">
        <v>323</v>
      </c>
      <c r="B51" s="55"/>
      <c r="C51" s="59" t="s">
        <v>41</v>
      </c>
      <c r="D51" s="36" t="s">
        <v>146</v>
      </c>
      <c r="E51" s="36"/>
      <c r="F51" s="36"/>
      <c r="G51" s="70">
        <v>162.60929035073889</v>
      </c>
      <c r="H51" s="259">
        <v>12.491721197556956</v>
      </c>
      <c r="I51" s="269">
        <f t="shared" ref="I51:I59" si="15">SUM(G51:H51)</f>
        <v>175.10101154829584</v>
      </c>
      <c r="J51" s="87"/>
      <c r="K51" s="70">
        <v>0.93011999999999995</v>
      </c>
      <c r="L51" s="33">
        <v>0.77327999999999997</v>
      </c>
      <c r="M51" s="269">
        <f t="shared" ref="M51:M59" si="16">SUM(K51:L51)</f>
        <v>1.7033999999999998</v>
      </c>
      <c r="N51" s="87"/>
      <c r="O51" s="70">
        <v>49.201630000000023</v>
      </c>
      <c r="P51" s="259">
        <v>14.610999999999999</v>
      </c>
      <c r="Q51" s="269">
        <f t="shared" ref="Q51:Q59" si="17">SUM(O51:P51)</f>
        <v>63.81263000000002</v>
      </c>
      <c r="R51" s="102"/>
      <c r="S51" s="90">
        <f t="shared" si="14"/>
        <v>240.61704154829584</v>
      </c>
    </row>
    <row r="52" spans="1:20" x14ac:dyDescent="0.2">
      <c r="A52" s="280" t="s">
        <v>324</v>
      </c>
      <c r="B52" s="55"/>
      <c r="C52" s="59" t="s">
        <v>42</v>
      </c>
      <c r="D52" s="36" t="s">
        <v>147</v>
      </c>
      <c r="E52" s="36"/>
      <c r="F52" s="36"/>
      <c r="G52" s="70">
        <v>276.39999999999901</v>
      </c>
      <c r="H52" s="259">
        <v>20.999999999999968</v>
      </c>
      <c r="I52" s="269">
        <f t="shared" si="15"/>
        <v>297.39999999999895</v>
      </c>
      <c r="J52" s="87"/>
      <c r="K52" s="70">
        <v>2.8335000000000008</v>
      </c>
      <c r="L52" s="33">
        <v>7.8334999999999981</v>
      </c>
      <c r="M52" s="269">
        <f t="shared" si="16"/>
        <v>10.666999999999998</v>
      </c>
      <c r="N52" s="87"/>
      <c r="O52" s="70">
        <v>27.051479999999998</v>
      </c>
      <c r="P52" s="259">
        <v>20.349999999999998</v>
      </c>
      <c r="Q52" s="269">
        <f t="shared" si="17"/>
        <v>47.401479999999992</v>
      </c>
      <c r="R52" s="102"/>
      <c r="S52" s="90">
        <f t="shared" si="14"/>
        <v>355.46847999999892</v>
      </c>
    </row>
    <row r="53" spans="1:20" x14ac:dyDescent="0.2">
      <c r="A53" s="280" t="s">
        <v>325</v>
      </c>
      <c r="B53" s="55"/>
      <c r="C53" s="62" t="s">
        <v>43</v>
      </c>
      <c r="D53" s="36" t="s">
        <v>43</v>
      </c>
      <c r="E53" s="36"/>
      <c r="F53" s="36"/>
      <c r="G53" s="70">
        <v>0</v>
      </c>
      <c r="H53" s="259">
        <v>0</v>
      </c>
      <c r="I53" s="269">
        <f t="shared" si="15"/>
        <v>0</v>
      </c>
      <c r="J53" s="87"/>
      <c r="K53" s="70">
        <v>0</v>
      </c>
      <c r="L53" s="33">
        <v>0</v>
      </c>
      <c r="M53" s="269">
        <f t="shared" si="16"/>
        <v>0</v>
      </c>
      <c r="N53" s="87"/>
      <c r="O53" s="70">
        <v>7.9390000000000001</v>
      </c>
      <c r="P53" s="259">
        <v>11.379</v>
      </c>
      <c r="Q53" s="269">
        <f t="shared" si="17"/>
        <v>19.317999999999998</v>
      </c>
      <c r="R53" s="102"/>
      <c r="S53" s="90">
        <f t="shared" si="14"/>
        <v>19.317999999999998</v>
      </c>
    </row>
    <row r="54" spans="1:20" x14ac:dyDescent="0.2">
      <c r="A54" s="280" t="s">
        <v>326</v>
      </c>
      <c r="B54" s="56"/>
      <c r="C54" s="60" t="s">
        <v>44</v>
      </c>
      <c r="D54" s="36" t="s">
        <v>149</v>
      </c>
      <c r="E54" s="36"/>
      <c r="F54" s="36"/>
      <c r="G54" s="70">
        <v>462.2145988447374</v>
      </c>
      <c r="H54" s="259">
        <v>96.287798325415764</v>
      </c>
      <c r="I54" s="269">
        <f t="shared" si="15"/>
        <v>558.50239717015313</v>
      </c>
      <c r="J54" s="87"/>
      <c r="K54" s="70">
        <v>63.514811797254751</v>
      </c>
      <c r="L54" s="33">
        <v>35.021139249999997</v>
      </c>
      <c r="M54" s="269">
        <f t="shared" si="16"/>
        <v>98.535951047254741</v>
      </c>
      <c r="N54" s="87"/>
      <c r="O54" s="70">
        <v>77.999649999999974</v>
      </c>
      <c r="P54" s="259">
        <v>24.516999999999996</v>
      </c>
      <c r="Q54" s="269">
        <f t="shared" si="17"/>
        <v>102.51664999999997</v>
      </c>
      <c r="R54" s="102"/>
      <c r="S54" s="90">
        <f t="shared" si="14"/>
        <v>759.55499821740796</v>
      </c>
    </row>
    <row r="55" spans="1:20" x14ac:dyDescent="0.2">
      <c r="A55" s="280" t="s">
        <v>327</v>
      </c>
      <c r="B55" s="53"/>
      <c r="C55" s="60" t="s">
        <v>45</v>
      </c>
      <c r="D55" s="36" t="s">
        <v>150</v>
      </c>
      <c r="F55" s="36"/>
      <c r="G55" s="70">
        <v>338.48649884474099</v>
      </c>
      <c r="H55" s="259">
        <v>76.01729832541541</v>
      </c>
      <c r="I55" s="269">
        <f t="shared" si="15"/>
        <v>414.50379717015642</v>
      </c>
      <c r="J55" s="87"/>
      <c r="K55" s="70">
        <v>48.069811797254729</v>
      </c>
      <c r="L55" s="33">
        <v>30.132139250000002</v>
      </c>
      <c r="M55" s="269">
        <f t="shared" si="16"/>
        <v>78.201951047254738</v>
      </c>
      <c r="N55" s="87"/>
      <c r="O55" s="70">
        <v>45.309000000000012</v>
      </c>
      <c r="P55" s="259">
        <v>14.383999999999999</v>
      </c>
      <c r="Q55" s="269">
        <f t="shared" si="17"/>
        <v>59.693000000000012</v>
      </c>
      <c r="R55" s="102"/>
      <c r="S55" s="90">
        <f t="shared" si="14"/>
        <v>552.39874821741114</v>
      </c>
    </row>
    <row r="56" spans="1:20" x14ac:dyDescent="0.2">
      <c r="A56" s="280" t="s">
        <v>328</v>
      </c>
      <c r="B56" s="55"/>
      <c r="C56" s="59" t="s">
        <v>47</v>
      </c>
      <c r="D56" s="36" t="s">
        <v>152</v>
      </c>
      <c r="E56" s="36"/>
      <c r="F56" s="36"/>
      <c r="G56" s="70">
        <v>12.999999999999986</v>
      </c>
      <c r="H56" s="259">
        <v>5.0000000000000018</v>
      </c>
      <c r="I56" s="269">
        <f t="shared" si="15"/>
        <v>17.999999999999986</v>
      </c>
      <c r="J56" s="87"/>
      <c r="K56" s="70">
        <v>0.12671080513051308</v>
      </c>
      <c r="L56" s="33">
        <v>0.10785950000000002</v>
      </c>
      <c r="M56" s="269">
        <f t="shared" si="16"/>
        <v>0.23457030513051311</v>
      </c>
      <c r="N56" s="87"/>
      <c r="O56" s="70">
        <v>28.189</v>
      </c>
      <c r="P56" s="259">
        <v>13.669999999999996</v>
      </c>
      <c r="Q56" s="269">
        <f t="shared" si="17"/>
        <v>41.858999999999995</v>
      </c>
      <c r="R56" s="102"/>
      <c r="S56" s="90">
        <f t="shared" si="14"/>
        <v>60.093570305130498</v>
      </c>
    </row>
    <row r="57" spans="1:20" x14ac:dyDescent="0.2">
      <c r="A57" s="280" t="s">
        <v>329</v>
      </c>
      <c r="B57" s="55"/>
      <c r="C57" s="59" t="s">
        <v>46</v>
      </c>
      <c r="D57" s="36" t="s">
        <v>151</v>
      </c>
      <c r="E57" s="36"/>
      <c r="F57" s="36"/>
      <c r="G57" s="70">
        <v>358.01515863648621</v>
      </c>
      <c r="H57" s="259">
        <v>49.201800549261371</v>
      </c>
      <c r="I57" s="269">
        <f t="shared" si="15"/>
        <v>407.21695918574756</v>
      </c>
      <c r="J57" s="87"/>
      <c r="K57" s="70">
        <v>0.55583218856885697</v>
      </c>
      <c r="L57" s="33">
        <v>0.89305650000000014</v>
      </c>
      <c r="M57" s="269">
        <f t="shared" si="16"/>
        <v>1.4488886885688572</v>
      </c>
      <c r="N57" s="87"/>
      <c r="O57" s="70">
        <v>158.70663000000033</v>
      </c>
      <c r="P57" s="259">
        <v>74.073349999999948</v>
      </c>
      <c r="Q57" s="269">
        <f t="shared" si="17"/>
        <v>232.77998000000028</v>
      </c>
      <c r="R57" s="102"/>
      <c r="S57" s="90">
        <f t="shared" si="14"/>
        <v>641.44582787431671</v>
      </c>
    </row>
    <row r="58" spans="1:20" x14ac:dyDescent="0.2">
      <c r="A58" s="280" t="s">
        <v>330</v>
      </c>
      <c r="B58" s="55"/>
      <c r="C58" s="59" t="s">
        <v>48</v>
      </c>
      <c r="D58" s="36" t="s">
        <v>153</v>
      </c>
      <c r="E58" s="36"/>
      <c r="F58" s="36"/>
      <c r="G58" s="70">
        <v>109.02000000000126</v>
      </c>
      <c r="H58" s="259">
        <v>14.653333333333334</v>
      </c>
      <c r="I58" s="269">
        <f t="shared" si="15"/>
        <v>123.6733333333346</v>
      </c>
      <c r="J58" s="87"/>
      <c r="K58" s="70">
        <v>2.9701199999999996</v>
      </c>
      <c r="L58" s="33">
        <v>5.1734499999999999</v>
      </c>
      <c r="M58" s="269">
        <f t="shared" si="16"/>
        <v>8.1435700000000004</v>
      </c>
      <c r="N58" s="87"/>
      <c r="O58" s="70">
        <v>71.502111111111105</v>
      </c>
      <c r="P58" s="259">
        <v>39.298555555555573</v>
      </c>
      <c r="Q58" s="269">
        <f t="shared" si="17"/>
        <v>110.80066666666667</v>
      </c>
      <c r="R58" s="102"/>
      <c r="S58" s="90">
        <f t="shared" si="14"/>
        <v>242.61757000000128</v>
      </c>
    </row>
    <row r="59" spans="1:20" x14ac:dyDescent="0.2">
      <c r="A59" s="280" t="s">
        <v>331</v>
      </c>
      <c r="B59" s="56"/>
      <c r="C59" s="102" t="s">
        <v>49</v>
      </c>
      <c r="D59" s="37" t="s">
        <v>154</v>
      </c>
      <c r="E59" s="37"/>
      <c r="F59" s="37"/>
      <c r="G59" s="72">
        <v>431.01391493058793</v>
      </c>
      <c r="H59" s="260">
        <v>71.806071354908198</v>
      </c>
      <c r="I59" s="269">
        <f t="shared" si="15"/>
        <v>502.81998628549616</v>
      </c>
      <c r="J59" s="100"/>
      <c r="K59" s="72">
        <v>13.493833411791183</v>
      </c>
      <c r="L59" s="34">
        <v>11.668535499999996</v>
      </c>
      <c r="M59" s="269">
        <f t="shared" si="16"/>
        <v>25.162368911791177</v>
      </c>
      <c r="N59" s="100"/>
      <c r="O59" s="72">
        <v>162.24028000000041</v>
      </c>
      <c r="P59" s="260">
        <v>92.614649999999926</v>
      </c>
      <c r="Q59" s="269">
        <f t="shared" si="17"/>
        <v>254.85493000000034</v>
      </c>
      <c r="R59" s="119"/>
      <c r="S59" s="223">
        <f t="shared" si="14"/>
        <v>782.83728519728766</v>
      </c>
    </row>
    <row r="60" spans="1:20" s="2" customFormat="1" x14ac:dyDescent="0.2">
      <c r="B60" s="57" t="s">
        <v>104</v>
      </c>
      <c r="C60" s="61"/>
      <c r="D60" s="47"/>
      <c r="E60" s="47"/>
      <c r="F60" s="47"/>
      <c r="G60" s="74">
        <f>SUM(G50:G59)</f>
        <v>2153.1169616072916</v>
      </c>
      <c r="H60" s="261">
        <f t="shared" ref="H60:I60" si="18">SUM(H50:H59)</f>
        <v>346.458023085891</v>
      </c>
      <c r="I60" s="270">
        <f t="shared" si="18"/>
        <v>2499.5749846931826</v>
      </c>
      <c r="J60" s="46"/>
      <c r="K60" s="74">
        <f t="shared" ref="K60:M60" si="19">SUM(K50:K59)</f>
        <v>132.49474000000004</v>
      </c>
      <c r="L60" s="46">
        <f t="shared" si="19"/>
        <v>91.602959999999996</v>
      </c>
      <c r="M60" s="270">
        <f t="shared" si="19"/>
        <v>224.09770000000009</v>
      </c>
      <c r="N60" s="46"/>
      <c r="O60" s="74">
        <f t="shared" ref="O60:Q60" si="20">SUM(O50:O59)</f>
        <v>628.13878111111183</v>
      </c>
      <c r="P60" s="261">
        <f t="shared" si="20"/>
        <v>304.89755555555541</v>
      </c>
      <c r="Q60" s="270">
        <f t="shared" si="20"/>
        <v>933.03633666666724</v>
      </c>
      <c r="R60" s="47"/>
      <c r="S60" s="86">
        <f>SUM(S50:S59)</f>
        <v>3656.7090213598499</v>
      </c>
    </row>
    <row r="61" spans="1:20" x14ac:dyDescent="0.2">
      <c r="B61" s="122"/>
      <c r="C61" s="102"/>
      <c r="D61" s="50"/>
      <c r="E61" s="50"/>
      <c r="F61" s="50"/>
      <c r="G61" s="81"/>
      <c r="H61" s="262"/>
      <c r="I61" s="271"/>
      <c r="J61" s="35"/>
      <c r="K61" s="81"/>
      <c r="L61" s="35"/>
      <c r="M61" s="271"/>
      <c r="N61" s="35"/>
      <c r="O61" s="81"/>
      <c r="P61" s="262"/>
      <c r="Q61" s="271"/>
      <c r="R61" s="50"/>
      <c r="S61" s="101"/>
    </row>
    <row r="62" spans="1:20" x14ac:dyDescent="0.2">
      <c r="B62" s="52" t="s">
        <v>97</v>
      </c>
      <c r="C62" s="58"/>
      <c r="D62" s="99"/>
      <c r="E62" s="54"/>
      <c r="F62" s="54"/>
      <c r="G62" s="76"/>
      <c r="H62" s="258"/>
      <c r="I62" s="269"/>
      <c r="J62" s="35"/>
      <c r="K62" s="76"/>
      <c r="L62" s="41"/>
      <c r="M62" s="269"/>
      <c r="N62" s="35"/>
      <c r="O62" s="76"/>
      <c r="P62" s="258"/>
      <c r="Q62" s="271"/>
      <c r="R62" s="102"/>
      <c r="S62" s="222"/>
    </row>
    <row r="63" spans="1:20" x14ac:dyDescent="0.2">
      <c r="A63" s="280" t="s">
        <v>332</v>
      </c>
      <c r="B63" s="55"/>
      <c r="C63" s="59" t="s">
        <v>50</v>
      </c>
      <c r="D63" s="36" t="s">
        <v>50</v>
      </c>
      <c r="E63" s="36"/>
      <c r="F63" s="36"/>
      <c r="G63" s="70">
        <v>48.121715710942929</v>
      </c>
      <c r="H63" s="259">
        <v>1.7085559849683565</v>
      </c>
      <c r="I63" s="269">
        <f t="shared" ref="I63:I67" si="21">SUM(G63:H63)</f>
        <v>49.830271695911286</v>
      </c>
      <c r="J63" s="87"/>
      <c r="K63" s="70">
        <v>133.77034999999984</v>
      </c>
      <c r="L63" s="33">
        <v>249.25630000000083</v>
      </c>
      <c r="M63" s="269">
        <f t="shared" ref="M63:M67" si="22">SUM(K63:L63)</f>
        <v>383.0266500000007</v>
      </c>
      <c r="N63" s="87"/>
      <c r="O63" s="70">
        <v>25.180649999999989</v>
      </c>
      <c r="P63" s="259">
        <v>5.8596499999999994</v>
      </c>
      <c r="Q63" s="269">
        <f t="shared" ref="Q63:Q67" si="23">SUM(O63:P63)</f>
        <v>31.040299999999988</v>
      </c>
      <c r="R63" s="102"/>
      <c r="S63" s="90">
        <f t="shared" ref="S63:S67" si="24">SUM(I63,M63,Q63)</f>
        <v>463.89722169591198</v>
      </c>
    </row>
    <row r="64" spans="1:20" x14ac:dyDescent="0.2">
      <c r="A64" s="280" t="s">
        <v>333</v>
      </c>
      <c r="B64" s="55"/>
      <c r="C64" s="59" t="s">
        <v>51</v>
      </c>
      <c r="D64" s="36" t="s">
        <v>227</v>
      </c>
      <c r="E64" s="36"/>
      <c r="F64" s="36"/>
      <c r="G64" s="70">
        <v>223.02789999999183</v>
      </c>
      <c r="H64" s="259">
        <v>43.260600000000252</v>
      </c>
      <c r="I64" s="269">
        <f t="shared" si="21"/>
        <v>266.2884999999921</v>
      </c>
      <c r="J64" s="87"/>
      <c r="K64" s="70">
        <v>15</v>
      </c>
      <c r="L64" s="33">
        <v>16.667000000000002</v>
      </c>
      <c r="M64" s="269">
        <f t="shared" si="22"/>
        <v>31.667000000000002</v>
      </c>
      <c r="N64" s="87"/>
      <c r="O64" s="70">
        <v>56.080205555555537</v>
      </c>
      <c r="P64" s="259">
        <v>34.872427777777773</v>
      </c>
      <c r="Q64" s="269">
        <f t="shared" si="23"/>
        <v>90.95263333333331</v>
      </c>
      <c r="R64" s="102"/>
      <c r="S64" s="90">
        <f t="shared" si="24"/>
        <v>388.9081333333254</v>
      </c>
    </row>
    <row r="65" spans="1:19" x14ac:dyDescent="0.2">
      <c r="A65" s="280" t="s">
        <v>334</v>
      </c>
      <c r="B65" s="55"/>
      <c r="C65" s="59" t="s">
        <v>52</v>
      </c>
      <c r="D65" s="36" t="s">
        <v>155</v>
      </c>
      <c r="E65" s="36"/>
      <c r="F65" s="36"/>
      <c r="G65" s="70">
        <v>844.94505601503386</v>
      </c>
      <c r="H65" s="259">
        <v>274.60466631474759</v>
      </c>
      <c r="I65" s="269">
        <f t="shared" si="21"/>
        <v>1119.5497223297814</v>
      </c>
      <c r="J65" s="87"/>
      <c r="K65" s="70">
        <v>53.83811000000005</v>
      </c>
      <c r="L65" s="33">
        <v>75.377940000000052</v>
      </c>
      <c r="M65" s="269">
        <f t="shared" si="22"/>
        <v>129.21605000000011</v>
      </c>
      <c r="N65" s="87"/>
      <c r="O65" s="70">
        <v>301.88614666666757</v>
      </c>
      <c r="P65" s="259">
        <v>275.38428333333411</v>
      </c>
      <c r="Q65" s="269">
        <f t="shared" si="23"/>
        <v>577.27043000000162</v>
      </c>
      <c r="R65" s="102"/>
      <c r="S65" s="90">
        <f t="shared" si="24"/>
        <v>1826.0362023297832</v>
      </c>
    </row>
    <row r="66" spans="1:19" x14ac:dyDescent="0.2">
      <c r="A66" s="280" t="s">
        <v>335</v>
      </c>
      <c r="B66" s="55"/>
      <c r="C66" s="59" t="s">
        <v>53</v>
      </c>
      <c r="D66" s="36" t="s">
        <v>156</v>
      </c>
      <c r="E66" s="36"/>
      <c r="F66" s="36"/>
      <c r="G66" s="70">
        <v>126.43935000000121</v>
      </c>
      <c r="H66" s="259">
        <v>66.713350000000332</v>
      </c>
      <c r="I66" s="269">
        <f t="shared" si="21"/>
        <v>193.15270000000154</v>
      </c>
      <c r="J66" s="87"/>
      <c r="K66" s="70">
        <v>16.332999999999998</v>
      </c>
      <c r="L66" s="33">
        <v>21.337999999999997</v>
      </c>
      <c r="M66" s="269">
        <f t="shared" si="22"/>
        <v>37.670999999999992</v>
      </c>
      <c r="N66" s="87"/>
      <c r="O66" s="70">
        <v>55.538296666666753</v>
      </c>
      <c r="P66" s="259">
        <v>48.170333333333339</v>
      </c>
      <c r="Q66" s="269">
        <f t="shared" si="23"/>
        <v>103.70863000000008</v>
      </c>
      <c r="R66" s="102"/>
      <c r="S66" s="223">
        <f t="shared" si="24"/>
        <v>334.53233000000159</v>
      </c>
    </row>
    <row r="67" spans="1:19" x14ac:dyDescent="0.2">
      <c r="A67" s="280" t="s">
        <v>336</v>
      </c>
      <c r="B67" s="56"/>
      <c r="C67" s="241" t="s">
        <v>204</v>
      </c>
      <c r="D67" s="50" t="s">
        <v>276</v>
      </c>
      <c r="E67" s="50"/>
      <c r="F67" s="50"/>
      <c r="G67" s="81">
        <v>0</v>
      </c>
      <c r="H67" s="262">
        <v>0</v>
      </c>
      <c r="I67" s="269">
        <f t="shared" si="21"/>
        <v>0</v>
      </c>
      <c r="J67" s="100"/>
      <c r="K67" s="81">
        <v>0.56669999999999998</v>
      </c>
      <c r="L67" s="35">
        <v>1.5667000000000013</v>
      </c>
      <c r="M67" s="269">
        <f t="shared" si="22"/>
        <v>2.1334000000000013</v>
      </c>
      <c r="N67" s="100"/>
      <c r="O67" s="81">
        <v>0</v>
      </c>
      <c r="P67" s="262">
        <v>0</v>
      </c>
      <c r="Q67" s="269">
        <f t="shared" si="23"/>
        <v>0</v>
      </c>
      <c r="R67" s="118"/>
      <c r="S67" s="242">
        <f t="shared" si="24"/>
        <v>2.1334000000000013</v>
      </c>
    </row>
    <row r="68" spans="1:19" s="2" customFormat="1" x14ac:dyDescent="0.2">
      <c r="B68" s="57" t="s">
        <v>105</v>
      </c>
      <c r="C68" s="61"/>
      <c r="D68" s="47"/>
      <c r="E68" s="47"/>
      <c r="F68" s="47"/>
      <c r="G68" s="74">
        <f>SUM(G63:G67)</f>
        <v>1242.5340217259698</v>
      </c>
      <c r="H68" s="261">
        <f t="shared" ref="H68:I68" si="25">SUM(H63:H67)</f>
        <v>386.28717229971653</v>
      </c>
      <c r="I68" s="270">
        <f t="shared" si="25"/>
        <v>1628.8211940256863</v>
      </c>
      <c r="J68" s="46"/>
      <c r="K68" s="74">
        <f t="shared" ref="K68:M68" si="26">SUM(K63:K67)</f>
        <v>219.50815999999989</v>
      </c>
      <c r="L68" s="46">
        <f t="shared" si="26"/>
        <v>364.20594000000096</v>
      </c>
      <c r="M68" s="270">
        <f t="shared" si="26"/>
        <v>583.71410000000094</v>
      </c>
      <c r="N68" s="46"/>
      <c r="O68" s="74">
        <f t="shared" ref="O68:Q68" si="27">SUM(O63:O67)</f>
        <v>438.68529888888986</v>
      </c>
      <c r="P68" s="261">
        <f t="shared" si="27"/>
        <v>364.28669444444523</v>
      </c>
      <c r="Q68" s="270">
        <f t="shared" si="27"/>
        <v>802.97199333333504</v>
      </c>
      <c r="R68" s="47"/>
      <c r="S68" s="86">
        <f>SUM(S63:S67)</f>
        <v>3015.507287359022</v>
      </c>
    </row>
    <row r="69" spans="1:19" x14ac:dyDescent="0.2">
      <c r="B69" s="122"/>
      <c r="C69" s="123"/>
      <c r="D69" s="50"/>
      <c r="E69" s="50"/>
      <c r="F69" s="50"/>
      <c r="G69" s="81"/>
      <c r="H69" s="262"/>
      <c r="I69" s="271"/>
      <c r="J69" s="35"/>
      <c r="K69" s="81"/>
      <c r="L69" s="35"/>
      <c r="M69" s="271"/>
      <c r="N69" s="35"/>
      <c r="O69" s="81"/>
      <c r="P69" s="262"/>
      <c r="Q69" s="271"/>
      <c r="R69" s="50"/>
      <c r="S69" s="101"/>
    </row>
    <row r="70" spans="1:19" x14ac:dyDescent="0.2">
      <c r="A70" s="280" t="s">
        <v>337</v>
      </c>
      <c r="B70" s="52" t="s">
        <v>98</v>
      </c>
      <c r="C70" s="58"/>
      <c r="D70" s="99"/>
      <c r="E70" s="54"/>
      <c r="F70" s="54"/>
      <c r="G70" s="76">
        <v>14.083245749999904</v>
      </c>
      <c r="H70" s="258">
        <v>0.907250000000001</v>
      </c>
      <c r="I70" s="269">
        <f>SUM(G70:H70)</f>
        <v>14.990495749999905</v>
      </c>
      <c r="J70" s="35"/>
      <c r="K70" s="76">
        <v>0</v>
      </c>
      <c r="L70" s="41">
        <v>0</v>
      </c>
      <c r="M70" s="269">
        <f t="shared" ref="M70:M81" si="28">SUM(K70:L70)</f>
        <v>0</v>
      </c>
      <c r="N70" s="35"/>
      <c r="O70" s="76">
        <v>0</v>
      </c>
      <c r="P70" s="258">
        <v>0</v>
      </c>
      <c r="Q70" s="269">
        <f t="shared" ref="Q70:Q81" si="29">SUM(O70:P70)</f>
        <v>0</v>
      </c>
      <c r="R70" s="102"/>
      <c r="S70" s="222">
        <f t="shared" ref="S70:S81" si="30">SUM(I70,M70,Q70)</f>
        <v>14.990495749999905</v>
      </c>
    </row>
    <row r="71" spans="1:19" x14ac:dyDescent="0.2">
      <c r="A71" s="280" t="s">
        <v>338</v>
      </c>
      <c r="B71" s="55"/>
      <c r="C71" s="59" t="s">
        <v>54</v>
      </c>
      <c r="D71" s="36" t="s">
        <v>157</v>
      </c>
      <c r="E71" s="36"/>
      <c r="F71" s="36"/>
      <c r="G71" s="70">
        <v>187.74319347305413</v>
      </c>
      <c r="H71" s="259">
        <v>19.398926746507016</v>
      </c>
      <c r="I71" s="269">
        <f t="shared" ref="I71:I81" si="31">SUM(G71:H71)</f>
        <v>207.14212021956115</v>
      </c>
      <c r="J71" s="87"/>
      <c r="K71" s="70">
        <v>0</v>
      </c>
      <c r="L71" s="33">
        <v>0</v>
      </c>
      <c r="M71" s="269">
        <f t="shared" si="28"/>
        <v>0</v>
      </c>
      <c r="N71" s="87"/>
      <c r="O71" s="70">
        <v>57.646000000000015</v>
      </c>
      <c r="P71" s="259">
        <v>47.854000000000021</v>
      </c>
      <c r="Q71" s="269">
        <f t="shared" si="29"/>
        <v>105.50000000000003</v>
      </c>
      <c r="R71" s="102"/>
      <c r="S71" s="90">
        <f t="shared" si="30"/>
        <v>312.64212021956121</v>
      </c>
    </row>
    <row r="72" spans="1:19" x14ac:dyDescent="0.2">
      <c r="A72" s="280" t="s">
        <v>339</v>
      </c>
      <c r="B72" s="55"/>
      <c r="C72" s="62" t="s">
        <v>55</v>
      </c>
      <c r="D72" s="36" t="s">
        <v>158</v>
      </c>
      <c r="E72" s="36"/>
      <c r="F72" s="36"/>
      <c r="G72" s="70">
        <v>75.350752800001075</v>
      </c>
      <c r="H72" s="259">
        <v>12.253733333333361</v>
      </c>
      <c r="I72" s="269">
        <f t="shared" si="31"/>
        <v>87.604486133334433</v>
      </c>
      <c r="J72" s="87"/>
      <c r="K72" s="70">
        <v>0</v>
      </c>
      <c r="L72" s="33">
        <v>0</v>
      </c>
      <c r="M72" s="269">
        <f t="shared" si="28"/>
        <v>0</v>
      </c>
      <c r="N72" s="87"/>
      <c r="O72" s="70">
        <v>25.324999999999996</v>
      </c>
      <c r="P72" s="259">
        <v>14.354999999999997</v>
      </c>
      <c r="Q72" s="269">
        <f t="shared" si="29"/>
        <v>39.679999999999993</v>
      </c>
      <c r="R72" s="102"/>
      <c r="S72" s="90">
        <f t="shared" si="30"/>
        <v>127.28448613333443</v>
      </c>
    </row>
    <row r="73" spans="1:19" x14ac:dyDescent="0.2">
      <c r="A73" s="280" t="s">
        <v>340</v>
      </c>
      <c r="B73" s="56"/>
      <c r="C73" s="59" t="s">
        <v>56</v>
      </c>
      <c r="D73" s="36" t="s">
        <v>159</v>
      </c>
      <c r="E73" s="36"/>
      <c r="F73" s="36"/>
      <c r="G73" s="70">
        <v>199.16072000001165</v>
      </c>
      <c r="H73" s="259">
        <v>18.221733333333351</v>
      </c>
      <c r="I73" s="269">
        <f t="shared" si="31"/>
        <v>217.38245333334501</v>
      </c>
      <c r="J73" s="87"/>
      <c r="K73" s="70">
        <v>0</v>
      </c>
      <c r="L73" s="33">
        <v>0</v>
      </c>
      <c r="M73" s="269">
        <f t="shared" si="28"/>
        <v>0</v>
      </c>
      <c r="N73" s="87"/>
      <c r="O73" s="70">
        <v>37.30763000000001</v>
      </c>
      <c r="P73" s="259">
        <v>15.898</v>
      </c>
      <c r="Q73" s="269">
        <f t="shared" si="29"/>
        <v>53.205630000000014</v>
      </c>
      <c r="R73" s="102"/>
      <c r="S73" s="90">
        <f t="shared" si="30"/>
        <v>270.58808333334503</v>
      </c>
    </row>
    <row r="74" spans="1:19" x14ac:dyDescent="0.2">
      <c r="A74" s="280" t="s">
        <v>341</v>
      </c>
      <c r="B74" s="55"/>
      <c r="C74" s="59" t="s">
        <v>57</v>
      </c>
      <c r="D74" s="36" t="s">
        <v>160</v>
      </c>
      <c r="E74" s="36"/>
      <c r="F74" s="36"/>
      <c r="G74" s="70">
        <v>147.18996350818406</v>
      </c>
      <c r="H74" s="259">
        <v>18.181140518962039</v>
      </c>
      <c r="I74" s="269">
        <f t="shared" si="31"/>
        <v>165.37110402714609</v>
      </c>
      <c r="J74" s="87"/>
      <c r="K74" s="70">
        <v>0</v>
      </c>
      <c r="L74" s="33">
        <v>0</v>
      </c>
      <c r="M74" s="269">
        <f t="shared" si="28"/>
        <v>0</v>
      </c>
      <c r="N74" s="87"/>
      <c r="O74" s="70">
        <v>15.767999999999997</v>
      </c>
      <c r="P74" s="259">
        <v>13.141</v>
      </c>
      <c r="Q74" s="269">
        <f t="shared" si="29"/>
        <v>28.908999999999999</v>
      </c>
      <c r="R74" s="102"/>
      <c r="S74" s="90">
        <f t="shared" si="30"/>
        <v>194.28010402714608</v>
      </c>
    </row>
    <row r="75" spans="1:19" x14ac:dyDescent="0.2">
      <c r="A75" s="280" t="s">
        <v>342</v>
      </c>
      <c r="B75" s="55"/>
      <c r="C75" s="59" t="s">
        <v>58</v>
      </c>
      <c r="D75" s="36" t="s">
        <v>161</v>
      </c>
      <c r="E75" s="36"/>
      <c r="F75" s="36"/>
      <c r="G75" s="70">
        <v>535.54315297307721</v>
      </c>
      <c r="H75" s="259">
        <v>43.009994210579876</v>
      </c>
      <c r="I75" s="269">
        <f t="shared" si="31"/>
        <v>578.55314718365707</v>
      </c>
      <c r="J75" s="87"/>
      <c r="K75" s="70">
        <v>0</v>
      </c>
      <c r="L75" s="33">
        <v>0</v>
      </c>
      <c r="M75" s="269">
        <f t="shared" si="28"/>
        <v>0</v>
      </c>
      <c r="N75" s="87"/>
      <c r="O75" s="70">
        <v>54.014000000000038</v>
      </c>
      <c r="P75" s="259">
        <v>22.399999999999995</v>
      </c>
      <c r="Q75" s="269">
        <f t="shared" si="29"/>
        <v>76.41400000000003</v>
      </c>
      <c r="R75" s="102"/>
      <c r="S75" s="90">
        <f t="shared" si="30"/>
        <v>654.96714718365706</v>
      </c>
    </row>
    <row r="76" spans="1:19" x14ac:dyDescent="0.2">
      <c r="A76" s="280" t="s">
        <v>343</v>
      </c>
      <c r="B76" s="55"/>
      <c r="C76" s="59" t="s">
        <v>59</v>
      </c>
      <c r="D76" s="36" t="s">
        <v>162</v>
      </c>
      <c r="E76" s="36"/>
      <c r="F76" s="36"/>
      <c r="G76" s="70">
        <v>96.920833333332808</v>
      </c>
      <c r="H76" s="259">
        <v>13.545300000000006</v>
      </c>
      <c r="I76" s="269">
        <f t="shared" si="31"/>
        <v>110.46613333333282</v>
      </c>
      <c r="J76" s="87"/>
      <c r="K76" s="70">
        <v>0.56669999999999998</v>
      </c>
      <c r="L76" s="33">
        <v>1.5667000000000013</v>
      </c>
      <c r="M76" s="269">
        <f t="shared" si="28"/>
        <v>2.1334000000000013</v>
      </c>
      <c r="N76" s="87"/>
      <c r="O76" s="70">
        <v>72.614370000000008</v>
      </c>
      <c r="P76" s="259">
        <v>22.527999999999999</v>
      </c>
      <c r="Q76" s="269">
        <f t="shared" si="29"/>
        <v>95.14237</v>
      </c>
      <c r="R76" s="102"/>
      <c r="S76" s="90">
        <f t="shared" si="30"/>
        <v>207.7419033333328</v>
      </c>
    </row>
    <row r="77" spans="1:19" x14ac:dyDescent="0.2">
      <c r="A77" s="280" t="s">
        <v>344</v>
      </c>
      <c r="B77" s="55"/>
      <c r="C77" s="59" t="s">
        <v>60</v>
      </c>
      <c r="D77" s="36" t="s">
        <v>163</v>
      </c>
      <c r="E77" s="36"/>
      <c r="F77" s="36"/>
      <c r="G77" s="70">
        <v>230.39099904989749</v>
      </c>
      <c r="H77" s="259">
        <v>27.591348103792399</v>
      </c>
      <c r="I77" s="269">
        <f t="shared" si="31"/>
        <v>257.98234715368989</v>
      </c>
      <c r="J77" s="87"/>
      <c r="K77" s="70">
        <v>0</v>
      </c>
      <c r="L77" s="33">
        <v>0</v>
      </c>
      <c r="M77" s="269">
        <f t="shared" si="28"/>
        <v>0</v>
      </c>
      <c r="N77" s="87"/>
      <c r="O77" s="70">
        <v>39.653630000000014</v>
      </c>
      <c r="P77" s="259">
        <v>37.022999999999996</v>
      </c>
      <c r="Q77" s="269">
        <f t="shared" si="29"/>
        <v>76.676630000000017</v>
      </c>
      <c r="R77" s="102"/>
      <c r="S77" s="90">
        <f t="shared" si="30"/>
        <v>334.65897715368988</v>
      </c>
    </row>
    <row r="78" spans="1:19" x14ac:dyDescent="0.2">
      <c r="A78" s="280" t="s">
        <v>345</v>
      </c>
      <c r="B78" s="56"/>
      <c r="C78" s="62" t="s">
        <v>61</v>
      </c>
      <c r="D78" s="36" t="s">
        <v>164</v>
      </c>
      <c r="E78" s="36"/>
      <c r="F78" s="36"/>
      <c r="G78" s="70">
        <v>159.20455930436822</v>
      </c>
      <c r="H78" s="259">
        <v>15.808255090817383</v>
      </c>
      <c r="I78" s="269">
        <f t="shared" si="31"/>
        <v>175.01281439518561</v>
      </c>
      <c r="J78" s="87"/>
      <c r="K78" s="70">
        <v>0.56669999999999998</v>
      </c>
      <c r="L78" s="33">
        <v>1.5667000000000013</v>
      </c>
      <c r="M78" s="269">
        <f t="shared" si="28"/>
        <v>2.1334000000000013</v>
      </c>
      <c r="N78" s="87"/>
      <c r="O78" s="70">
        <v>38.699370000000023</v>
      </c>
      <c r="P78" s="259">
        <v>10.776999999999997</v>
      </c>
      <c r="Q78" s="269">
        <f t="shared" si="29"/>
        <v>49.476370000000017</v>
      </c>
      <c r="R78" s="102"/>
      <c r="S78" s="90">
        <f t="shared" si="30"/>
        <v>226.62258439518564</v>
      </c>
    </row>
    <row r="79" spans="1:19" x14ac:dyDescent="0.2">
      <c r="A79" s="280" t="s">
        <v>346</v>
      </c>
      <c r="B79" s="55"/>
      <c r="C79" s="59" t="s">
        <v>62</v>
      </c>
      <c r="D79" s="36" t="s">
        <v>165</v>
      </c>
      <c r="E79" s="36"/>
      <c r="F79" s="36"/>
      <c r="G79" s="70">
        <v>188.70836200000124</v>
      </c>
      <c r="H79" s="259">
        <v>5.4244000000000003</v>
      </c>
      <c r="I79" s="269">
        <f t="shared" si="31"/>
        <v>194.13276200000124</v>
      </c>
      <c r="J79" s="87"/>
      <c r="K79" s="70">
        <v>0</v>
      </c>
      <c r="L79" s="33">
        <v>0</v>
      </c>
      <c r="M79" s="269">
        <f t="shared" si="28"/>
        <v>0</v>
      </c>
      <c r="N79" s="87"/>
      <c r="O79" s="70">
        <v>19.686999999999998</v>
      </c>
      <c r="P79" s="259">
        <v>13.372369999999997</v>
      </c>
      <c r="Q79" s="269">
        <f t="shared" si="29"/>
        <v>33.059369999999994</v>
      </c>
      <c r="R79" s="102"/>
      <c r="S79" s="90">
        <f t="shared" si="30"/>
        <v>227.19213200000124</v>
      </c>
    </row>
    <row r="80" spans="1:19" x14ac:dyDescent="0.2">
      <c r="A80" s="280" t="s">
        <v>347</v>
      </c>
      <c r="B80" s="55"/>
      <c r="C80" s="59" t="s">
        <v>63</v>
      </c>
      <c r="D80" s="36" t="s">
        <v>63</v>
      </c>
      <c r="E80" s="36"/>
      <c r="F80" s="36"/>
      <c r="G80" s="70">
        <v>0</v>
      </c>
      <c r="H80" s="259">
        <v>0</v>
      </c>
      <c r="I80" s="269">
        <f t="shared" si="31"/>
        <v>0</v>
      </c>
      <c r="J80" s="87"/>
      <c r="K80" s="70">
        <v>0</v>
      </c>
      <c r="L80" s="33">
        <v>0</v>
      </c>
      <c r="M80" s="269">
        <f t="shared" si="28"/>
        <v>0</v>
      </c>
      <c r="N80" s="87"/>
      <c r="O80" s="70">
        <v>4.4450000000000003</v>
      </c>
      <c r="P80" s="259">
        <v>0</v>
      </c>
      <c r="Q80" s="269">
        <f t="shared" si="29"/>
        <v>4.4450000000000003</v>
      </c>
      <c r="R80" s="102"/>
      <c r="S80" s="90">
        <f t="shared" si="30"/>
        <v>4.4450000000000003</v>
      </c>
    </row>
    <row r="81" spans="1:19" x14ac:dyDescent="0.2">
      <c r="A81" s="280" t="s">
        <v>348</v>
      </c>
      <c r="B81" s="56"/>
      <c r="C81" s="102"/>
      <c r="D81" s="37" t="s">
        <v>77</v>
      </c>
      <c r="E81" s="50"/>
      <c r="F81" s="50"/>
      <c r="G81" s="81">
        <v>28.809999999999956</v>
      </c>
      <c r="H81" s="262">
        <v>0</v>
      </c>
      <c r="I81" s="269">
        <f t="shared" si="31"/>
        <v>28.809999999999956</v>
      </c>
      <c r="J81" s="35"/>
      <c r="K81" s="81">
        <v>0</v>
      </c>
      <c r="L81" s="35">
        <v>0</v>
      </c>
      <c r="M81" s="269">
        <f t="shared" si="28"/>
        <v>0</v>
      </c>
      <c r="N81" s="35"/>
      <c r="O81" s="81">
        <v>0</v>
      </c>
      <c r="P81" s="262">
        <v>0</v>
      </c>
      <c r="Q81" s="269">
        <f t="shared" si="29"/>
        <v>0</v>
      </c>
      <c r="R81" s="50"/>
      <c r="S81" s="101">
        <f t="shared" si="30"/>
        <v>28.809999999999956</v>
      </c>
    </row>
    <row r="82" spans="1:19" s="2" customFormat="1" x14ac:dyDescent="0.2">
      <c r="B82" s="57" t="s">
        <v>109</v>
      </c>
      <c r="C82" s="61"/>
      <c r="D82" s="47"/>
      <c r="E82" s="47"/>
      <c r="F82" s="47"/>
      <c r="G82" s="74">
        <f>SUM(G70:G81)</f>
        <v>1863.105782191928</v>
      </c>
      <c r="H82" s="261">
        <f t="shared" ref="H82:I82" si="32">SUM(H70:H81)</f>
        <v>174.34208133732545</v>
      </c>
      <c r="I82" s="270">
        <f t="shared" si="32"/>
        <v>2037.4478635292535</v>
      </c>
      <c r="J82" s="46"/>
      <c r="K82" s="74">
        <f t="shared" ref="K82:M82" si="33">SUM(K70:K81)</f>
        <v>1.1334</v>
      </c>
      <c r="L82" s="46">
        <f t="shared" si="33"/>
        <v>3.1334000000000026</v>
      </c>
      <c r="M82" s="270">
        <f t="shared" si="33"/>
        <v>4.2668000000000026</v>
      </c>
      <c r="N82" s="46"/>
      <c r="O82" s="74">
        <f t="shared" ref="O82:Q82" si="34">SUM(O70:O81)</f>
        <v>365.16000000000014</v>
      </c>
      <c r="P82" s="261">
        <f t="shared" si="34"/>
        <v>197.34836999999999</v>
      </c>
      <c r="Q82" s="270">
        <f t="shared" si="34"/>
        <v>562.50837000000001</v>
      </c>
      <c r="R82" s="47"/>
      <c r="S82" s="86">
        <f>SUM(S70:S81)</f>
        <v>2604.2230335292534</v>
      </c>
    </row>
    <row r="83" spans="1:19" x14ac:dyDescent="0.2">
      <c r="B83" s="56"/>
      <c r="C83" s="123"/>
      <c r="D83" s="50"/>
      <c r="E83" s="50"/>
      <c r="F83" s="50"/>
      <c r="G83" s="124"/>
      <c r="H83" s="263"/>
      <c r="I83" s="195"/>
      <c r="J83" s="133"/>
      <c r="K83" s="124"/>
      <c r="L83" s="133"/>
      <c r="M83" s="195"/>
      <c r="N83" s="133"/>
      <c r="O83" s="124"/>
      <c r="P83" s="263"/>
      <c r="Q83" s="271"/>
      <c r="R83" s="50"/>
      <c r="S83" s="225"/>
    </row>
    <row r="84" spans="1:19" x14ac:dyDescent="0.2">
      <c r="B84" s="52" t="s">
        <v>96</v>
      </c>
      <c r="C84" s="58"/>
      <c r="D84" s="99"/>
      <c r="E84" s="54"/>
      <c r="F84" s="54"/>
      <c r="G84" s="76"/>
      <c r="H84" s="258"/>
      <c r="I84" s="269"/>
      <c r="J84" s="87"/>
      <c r="K84" s="76"/>
      <c r="L84" s="41"/>
      <c r="M84" s="269"/>
      <c r="N84" s="35"/>
      <c r="O84" s="76"/>
      <c r="P84" s="258"/>
      <c r="Q84" s="271"/>
      <c r="R84" s="102"/>
      <c r="S84" s="222"/>
    </row>
    <row r="85" spans="1:19" s="280" customFormat="1" x14ac:dyDescent="0.2">
      <c r="A85" s="280" t="s">
        <v>349</v>
      </c>
      <c r="B85" s="278"/>
      <c r="C85" s="62"/>
      <c r="D85" s="42" t="s">
        <v>277</v>
      </c>
      <c r="E85" s="42"/>
      <c r="F85" s="42"/>
      <c r="G85" s="76">
        <v>0</v>
      </c>
      <c r="H85" s="258">
        <v>0</v>
      </c>
      <c r="I85" s="269">
        <f t="shared" ref="I85:I102" si="35">SUM(G85:H85)</f>
        <v>0</v>
      </c>
      <c r="J85" s="87"/>
      <c r="K85" s="76">
        <v>0</v>
      </c>
      <c r="L85" s="41">
        <v>0</v>
      </c>
      <c r="M85" s="269">
        <f t="shared" ref="M85:M102" si="36">SUM(K85:L85)</f>
        <v>0</v>
      </c>
      <c r="N85" s="35"/>
      <c r="O85" s="76">
        <v>37.147000000000013</v>
      </c>
      <c r="P85" s="258">
        <v>12.377629999999998</v>
      </c>
      <c r="Q85" s="175">
        <f t="shared" ref="Q85:Q102" si="37">SUM(O85:P85)</f>
        <v>49.524630000000009</v>
      </c>
      <c r="R85" s="102"/>
      <c r="S85" s="222">
        <f t="shared" ref="S85:S102" si="38">SUM(I85,M85,Q85)</f>
        <v>49.524630000000009</v>
      </c>
    </row>
    <row r="86" spans="1:19" x14ac:dyDescent="0.2">
      <c r="A86" s="280" t="s">
        <v>350</v>
      </c>
      <c r="B86" s="55"/>
      <c r="C86" s="59" t="s">
        <v>68</v>
      </c>
      <c r="D86" s="36" t="s">
        <v>170</v>
      </c>
      <c r="E86" s="36"/>
      <c r="F86" s="36"/>
      <c r="G86" s="70">
        <v>423.38479684999209</v>
      </c>
      <c r="H86" s="259">
        <v>42.472750000000048</v>
      </c>
      <c r="I86" s="269">
        <f t="shared" si="35"/>
        <v>465.8575468499921</v>
      </c>
      <c r="J86" s="87"/>
      <c r="K86" s="70">
        <v>0</v>
      </c>
      <c r="L86" s="33">
        <v>0</v>
      </c>
      <c r="M86" s="269">
        <f t="shared" si="36"/>
        <v>0</v>
      </c>
      <c r="N86" s="87"/>
      <c r="O86" s="70">
        <v>12.133999999999997</v>
      </c>
      <c r="P86" s="259">
        <v>0.6</v>
      </c>
      <c r="Q86" s="269">
        <f t="shared" si="37"/>
        <v>12.733999999999996</v>
      </c>
      <c r="R86" s="102"/>
      <c r="S86" s="90">
        <f t="shared" si="38"/>
        <v>478.59154684999208</v>
      </c>
    </row>
    <row r="87" spans="1:19" x14ac:dyDescent="0.2">
      <c r="A87" s="280" t="s">
        <v>351</v>
      </c>
      <c r="B87" s="54"/>
      <c r="C87" s="59" t="s">
        <v>64</v>
      </c>
      <c r="D87" s="36"/>
      <c r="E87" s="36" t="s">
        <v>166</v>
      </c>
      <c r="F87" s="36"/>
      <c r="G87" s="70">
        <v>0</v>
      </c>
      <c r="H87" s="259">
        <v>0</v>
      </c>
      <c r="I87" s="269">
        <f t="shared" si="35"/>
        <v>0</v>
      </c>
      <c r="J87" s="35"/>
      <c r="K87" s="70">
        <v>0</v>
      </c>
      <c r="L87" s="33">
        <v>0</v>
      </c>
      <c r="M87" s="269">
        <f t="shared" si="36"/>
        <v>0</v>
      </c>
      <c r="N87" s="87"/>
      <c r="O87" s="70">
        <v>26.532109999999996</v>
      </c>
      <c r="P87" s="259">
        <v>8.4239999999999995</v>
      </c>
      <c r="Q87" s="269">
        <f t="shared" si="37"/>
        <v>34.956109999999995</v>
      </c>
      <c r="R87" s="102"/>
      <c r="S87" s="90">
        <f t="shared" si="38"/>
        <v>34.956109999999995</v>
      </c>
    </row>
    <row r="88" spans="1:19" x14ac:dyDescent="0.2">
      <c r="A88" s="280" t="s">
        <v>352</v>
      </c>
      <c r="B88" s="55"/>
      <c r="C88" s="59" t="s">
        <v>65</v>
      </c>
      <c r="D88" s="36"/>
      <c r="E88" s="36" t="s">
        <v>167</v>
      </c>
      <c r="F88" s="36"/>
      <c r="G88" s="70">
        <v>0</v>
      </c>
      <c r="H88" s="259">
        <v>0</v>
      </c>
      <c r="I88" s="269">
        <f t="shared" si="35"/>
        <v>0</v>
      </c>
      <c r="J88" s="87"/>
      <c r="K88" s="70">
        <v>0</v>
      </c>
      <c r="L88" s="33">
        <v>0</v>
      </c>
      <c r="M88" s="269">
        <f t="shared" si="36"/>
        <v>0</v>
      </c>
      <c r="N88" s="87"/>
      <c r="O88" s="70">
        <v>44.393000000000036</v>
      </c>
      <c r="P88" s="259">
        <v>19.534999999999993</v>
      </c>
      <c r="Q88" s="269">
        <f t="shared" si="37"/>
        <v>63.928000000000026</v>
      </c>
      <c r="R88" s="102"/>
      <c r="S88" s="90">
        <f t="shared" si="38"/>
        <v>63.928000000000026</v>
      </c>
    </row>
    <row r="89" spans="1:19" x14ac:dyDescent="0.2">
      <c r="A89" s="280" t="s">
        <v>353</v>
      </c>
      <c r="B89" s="55"/>
      <c r="C89" s="62" t="s">
        <v>66</v>
      </c>
      <c r="D89" s="36"/>
      <c r="E89" s="36" t="s">
        <v>168</v>
      </c>
      <c r="F89" s="36"/>
      <c r="G89" s="70">
        <v>0</v>
      </c>
      <c r="H89" s="259">
        <v>0</v>
      </c>
      <c r="I89" s="269">
        <f t="shared" si="35"/>
        <v>0</v>
      </c>
      <c r="J89" s="87"/>
      <c r="K89" s="70">
        <v>0</v>
      </c>
      <c r="L89" s="33">
        <v>0</v>
      </c>
      <c r="M89" s="269">
        <f t="shared" si="36"/>
        <v>0</v>
      </c>
      <c r="N89" s="87"/>
      <c r="O89" s="70">
        <v>15.167999999999999</v>
      </c>
      <c r="P89" s="259">
        <v>1.9260000000000002</v>
      </c>
      <c r="Q89" s="269">
        <f t="shared" si="37"/>
        <v>17.094000000000001</v>
      </c>
      <c r="R89" s="102"/>
      <c r="S89" s="90">
        <f t="shared" si="38"/>
        <v>17.094000000000001</v>
      </c>
    </row>
    <row r="90" spans="1:19" x14ac:dyDescent="0.2">
      <c r="A90" s="280" t="s">
        <v>354</v>
      </c>
      <c r="B90" s="55"/>
      <c r="C90" s="59" t="s">
        <v>67</v>
      </c>
      <c r="D90" s="36"/>
      <c r="E90" s="36" t="s">
        <v>169</v>
      </c>
      <c r="F90" s="36"/>
      <c r="G90" s="70">
        <v>0.63</v>
      </c>
      <c r="H90" s="259">
        <v>0.126</v>
      </c>
      <c r="I90" s="269">
        <f t="shared" si="35"/>
        <v>0.75600000000000001</v>
      </c>
      <c r="J90" s="87"/>
      <c r="K90" s="70">
        <v>6.6629999999999985</v>
      </c>
      <c r="L90" s="33">
        <v>0</v>
      </c>
      <c r="M90" s="269">
        <f t="shared" si="36"/>
        <v>6.6629999999999985</v>
      </c>
      <c r="N90" s="87"/>
      <c r="O90" s="70">
        <v>3.8340000000000005</v>
      </c>
      <c r="P90" s="259">
        <v>0.22800000000000001</v>
      </c>
      <c r="Q90" s="269">
        <f t="shared" si="37"/>
        <v>4.0620000000000003</v>
      </c>
      <c r="R90" s="102"/>
      <c r="S90" s="90">
        <f t="shared" si="38"/>
        <v>11.480999999999998</v>
      </c>
    </row>
    <row r="91" spans="1:19" x14ac:dyDescent="0.2">
      <c r="A91" s="280" t="s">
        <v>355</v>
      </c>
      <c r="B91" s="55"/>
      <c r="C91" s="59" t="s">
        <v>69</v>
      </c>
      <c r="D91" s="36"/>
      <c r="E91" s="36" t="s">
        <v>171</v>
      </c>
      <c r="F91" s="36"/>
      <c r="G91" s="70">
        <v>0</v>
      </c>
      <c r="H91" s="259">
        <v>0</v>
      </c>
      <c r="I91" s="269">
        <f t="shared" si="35"/>
        <v>0</v>
      </c>
      <c r="J91" s="87"/>
      <c r="K91" s="70">
        <v>0</v>
      </c>
      <c r="L91" s="33">
        <v>0</v>
      </c>
      <c r="M91" s="269">
        <f t="shared" si="36"/>
        <v>0</v>
      </c>
      <c r="N91" s="87"/>
      <c r="O91" s="70">
        <v>81.03499999999994</v>
      </c>
      <c r="P91" s="259">
        <v>20.472999999999999</v>
      </c>
      <c r="Q91" s="269">
        <f t="shared" si="37"/>
        <v>101.50799999999994</v>
      </c>
      <c r="R91" s="102"/>
      <c r="S91" s="90">
        <f t="shared" si="38"/>
        <v>101.50799999999994</v>
      </c>
    </row>
    <row r="92" spans="1:19" x14ac:dyDescent="0.2">
      <c r="A92" s="280" t="s">
        <v>356</v>
      </c>
      <c r="B92" s="55"/>
      <c r="C92" s="59" t="s">
        <v>70</v>
      </c>
      <c r="D92" s="36"/>
      <c r="E92" s="36" t="s">
        <v>172</v>
      </c>
      <c r="F92" s="36"/>
      <c r="G92" s="70">
        <v>0</v>
      </c>
      <c r="H92" s="259">
        <v>0</v>
      </c>
      <c r="I92" s="269">
        <f t="shared" si="35"/>
        <v>0</v>
      </c>
      <c r="J92" s="87"/>
      <c r="K92" s="70">
        <v>0</v>
      </c>
      <c r="L92" s="33">
        <v>0</v>
      </c>
      <c r="M92" s="269">
        <f t="shared" si="36"/>
        <v>0</v>
      </c>
      <c r="N92" s="87"/>
      <c r="O92" s="70">
        <v>3.1890000000000005</v>
      </c>
      <c r="P92" s="259">
        <v>0.19500000000000001</v>
      </c>
      <c r="Q92" s="269">
        <f t="shared" si="37"/>
        <v>3.3840000000000003</v>
      </c>
      <c r="R92" s="102"/>
      <c r="S92" s="90">
        <f t="shared" si="38"/>
        <v>3.3840000000000003</v>
      </c>
    </row>
    <row r="93" spans="1:19" x14ac:dyDescent="0.2">
      <c r="A93" s="280" t="s">
        <v>357</v>
      </c>
      <c r="B93" s="55"/>
      <c r="C93" s="62" t="s">
        <v>71</v>
      </c>
      <c r="D93" s="36"/>
      <c r="E93" s="36" t="s">
        <v>173</v>
      </c>
      <c r="F93" s="36"/>
      <c r="G93" s="70">
        <v>6.0000000000000026E-2</v>
      </c>
      <c r="H93" s="259">
        <v>1.2E-2</v>
      </c>
      <c r="I93" s="269">
        <f t="shared" si="35"/>
        <v>7.2000000000000022E-2</v>
      </c>
      <c r="J93" s="87"/>
      <c r="K93" s="70">
        <v>0</v>
      </c>
      <c r="L93" s="33">
        <v>0</v>
      </c>
      <c r="M93" s="269">
        <f t="shared" si="36"/>
        <v>0</v>
      </c>
      <c r="N93" s="87"/>
      <c r="O93" s="70">
        <v>5.1230000000000002</v>
      </c>
      <c r="P93" s="259">
        <v>1.0010000000000001</v>
      </c>
      <c r="Q93" s="269">
        <f t="shared" si="37"/>
        <v>6.1240000000000006</v>
      </c>
      <c r="R93" s="102"/>
      <c r="S93" s="90">
        <f t="shared" si="38"/>
        <v>6.1960000000000006</v>
      </c>
    </row>
    <row r="94" spans="1:19" x14ac:dyDescent="0.2">
      <c r="A94" s="280" t="s">
        <v>358</v>
      </c>
      <c r="B94" s="56"/>
      <c r="C94" s="60" t="s">
        <v>72</v>
      </c>
      <c r="D94" s="36"/>
      <c r="E94" s="36" t="s">
        <v>174</v>
      </c>
      <c r="F94" s="36"/>
      <c r="G94" s="70">
        <v>0</v>
      </c>
      <c r="H94" s="259">
        <v>0</v>
      </c>
      <c r="I94" s="269">
        <f t="shared" si="35"/>
        <v>0</v>
      </c>
      <c r="J94" s="87"/>
      <c r="K94" s="70">
        <v>0</v>
      </c>
      <c r="L94" s="33">
        <v>0</v>
      </c>
      <c r="M94" s="269">
        <f t="shared" si="36"/>
        <v>0</v>
      </c>
      <c r="N94" s="87"/>
      <c r="O94" s="70">
        <v>3</v>
      </c>
      <c r="P94" s="259">
        <v>2</v>
      </c>
      <c r="Q94" s="269">
        <f t="shared" si="37"/>
        <v>5</v>
      </c>
      <c r="R94" s="102"/>
      <c r="S94" s="90">
        <f t="shared" si="38"/>
        <v>5</v>
      </c>
    </row>
    <row r="95" spans="1:19" x14ac:dyDescent="0.2">
      <c r="A95" s="280" t="s">
        <v>359</v>
      </c>
      <c r="B95" s="55"/>
      <c r="C95" s="59" t="s">
        <v>73</v>
      </c>
      <c r="D95" s="36"/>
      <c r="E95" s="36" t="s">
        <v>175</v>
      </c>
      <c r="F95" s="36"/>
      <c r="G95" s="70">
        <v>0</v>
      </c>
      <c r="H95" s="259">
        <v>0</v>
      </c>
      <c r="I95" s="269">
        <f t="shared" si="35"/>
        <v>0</v>
      </c>
      <c r="J95" s="87"/>
      <c r="K95" s="70">
        <v>0</v>
      </c>
      <c r="L95" s="33">
        <v>0</v>
      </c>
      <c r="M95" s="269">
        <f t="shared" si="36"/>
        <v>0</v>
      </c>
      <c r="N95" s="87"/>
      <c r="O95" s="70">
        <v>22.273999999999997</v>
      </c>
      <c r="P95" s="259">
        <v>10.537999999999998</v>
      </c>
      <c r="Q95" s="269">
        <f t="shared" si="37"/>
        <v>32.811999999999998</v>
      </c>
      <c r="R95" s="102"/>
      <c r="S95" s="90">
        <f t="shared" si="38"/>
        <v>32.811999999999998</v>
      </c>
    </row>
    <row r="96" spans="1:19" x14ac:dyDescent="0.2">
      <c r="A96" s="280" t="s">
        <v>360</v>
      </c>
      <c r="B96" s="55"/>
      <c r="C96" s="59" t="s">
        <v>74</v>
      </c>
      <c r="D96" s="36"/>
      <c r="E96" s="36" t="s">
        <v>176</v>
      </c>
      <c r="F96" s="36"/>
      <c r="G96" s="70">
        <v>0</v>
      </c>
      <c r="H96" s="259">
        <v>0</v>
      </c>
      <c r="I96" s="269">
        <f t="shared" si="35"/>
        <v>0</v>
      </c>
      <c r="J96" s="87"/>
      <c r="K96" s="70">
        <v>14.333</v>
      </c>
      <c r="L96" s="33">
        <v>12</v>
      </c>
      <c r="M96" s="269">
        <f t="shared" si="36"/>
        <v>26.332999999999998</v>
      </c>
      <c r="N96" s="87"/>
      <c r="O96" s="70">
        <v>20.283999999999999</v>
      </c>
      <c r="P96" s="259">
        <v>13.176999999999998</v>
      </c>
      <c r="Q96" s="269">
        <f t="shared" si="37"/>
        <v>33.460999999999999</v>
      </c>
      <c r="R96" s="102"/>
      <c r="S96" s="90">
        <f t="shared" si="38"/>
        <v>59.793999999999997</v>
      </c>
    </row>
    <row r="97" spans="1:20" x14ac:dyDescent="0.2">
      <c r="A97" s="280" t="s">
        <v>361</v>
      </c>
      <c r="B97" s="56"/>
      <c r="C97" s="59" t="s">
        <v>75</v>
      </c>
      <c r="D97" s="36"/>
      <c r="E97" s="36" t="s">
        <v>177</v>
      </c>
      <c r="F97" s="36"/>
      <c r="G97" s="70">
        <v>0</v>
      </c>
      <c r="H97" s="259">
        <v>0</v>
      </c>
      <c r="I97" s="269">
        <f t="shared" si="35"/>
        <v>0</v>
      </c>
      <c r="J97" s="87"/>
      <c r="K97" s="70">
        <v>0</v>
      </c>
      <c r="L97" s="33">
        <v>0</v>
      </c>
      <c r="M97" s="269">
        <f t="shared" si="36"/>
        <v>0</v>
      </c>
      <c r="N97" s="87"/>
      <c r="O97" s="70">
        <v>6.9080000000000004</v>
      </c>
      <c r="P97" s="259">
        <v>4.4930000000000003</v>
      </c>
      <c r="Q97" s="269">
        <f t="shared" si="37"/>
        <v>11.401</v>
      </c>
      <c r="R97" s="102"/>
      <c r="S97" s="90">
        <f t="shared" si="38"/>
        <v>11.401</v>
      </c>
    </row>
    <row r="98" spans="1:20" x14ac:dyDescent="0.2">
      <c r="A98" s="280" t="s">
        <v>362</v>
      </c>
      <c r="B98" s="55"/>
      <c r="C98" s="59" t="s">
        <v>76</v>
      </c>
      <c r="D98" s="36"/>
      <c r="E98" s="36" t="s">
        <v>178</v>
      </c>
      <c r="F98" s="36"/>
      <c r="G98" s="70">
        <v>0</v>
      </c>
      <c r="H98" s="259">
        <v>0</v>
      </c>
      <c r="I98" s="269">
        <f t="shared" si="35"/>
        <v>0</v>
      </c>
      <c r="J98" s="87"/>
      <c r="K98" s="70">
        <v>0</v>
      </c>
      <c r="L98" s="33">
        <v>0</v>
      </c>
      <c r="M98" s="269">
        <f t="shared" si="36"/>
        <v>0</v>
      </c>
      <c r="N98" s="87"/>
      <c r="O98" s="70">
        <v>17.63</v>
      </c>
      <c r="P98" s="259">
        <v>3.9889999999999999</v>
      </c>
      <c r="Q98" s="269">
        <f t="shared" si="37"/>
        <v>21.619</v>
      </c>
      <c r="R98" s="102"/>
      <c r="S98" s="90">
        <f t="shared" si="38"/>
        <v>21.619</v>
      </c>
    </row>
    <row r="99" spans="1:20" x14ac:dyDescent="0.2">
      <c r="A99" s="280" t="s">
        <v>363</v>
      </c>
      <c r="B99" s="55"/>
      <c r="C99" s="59"/>
      <c r="D99" s="36" t="s">
        <v>259</v>
      </c>
      <c r="E99" s="36"/>
      <c r="F99" s="36"/>
      <c r="G99" s="70">
        <v>0</v>
      </c>
      <c r="H99" s="259">
        <v>0</v>
      </c>
      <c r="I99" s="269">
        <f t="shared" si="35"/>
        <v>0</v>
      </c>
      <c r="J99" s="87"/>
      <c r="K99" s="70">
        <v>0</v>
      </c>
      <c r="L99" s="33">
        <v>0</v>
      </c>
      <c r="M99" s="269">
        <f t="shared" si="36"/>
        <v>0</v>
      </c>
      <c r="N99" s="87"/>
      <c r="O99" s="70">
        <v>38.012000000000015</v>
      </c>
      <c r="P99" s="259">
        <v>8.3073500000000013</v>
      </c>
      <c r="Q99" s="269">
        <f t="shared" si="37"/>
        <v>46.319350000000014</v>
      </c>
      <c r="R99" s="102"/>
      <c r="S99" s="90">
        <f t="shared" si="38"/>
        <v>46.319350000000014</v>
      </c>
    </row>
    <row r="100" spans="1:20" x14ac:dyDescent="0.2">
      <c r="A100" s="280" t="s">
        <v>364</v>
      </c>
      <c r="B100" s="55"/>
      <c r="C100" s="59"/>
      <c r="D100" s="42" t="s">
        <v>278</v>
      </c>
      <c r="E100" s="36"/>
      <c r="F100" s="36"/>
      <c r="G100" s="70">
        <v>0</v>
      </c>
      <c r="H100" s="259">
        <v>0</v>
      </c>
      <c r="I100" s="269">
        <f t="shared" si="35"/>
        <v>0</v>
      </c>
      <c r="J100" s="87"/>
      <c r="K100" s="70">
        <v>0</v>
      </c>
      <c r="L100" s="33">
        <v>0</v>
      </c>
      <c r="M100" s="269">
        <f t="shared" si="36"/>
        <v>0</v>
      </c>
      <c r="N100" s="87"/>
      <c r="O100" s="70">
        <v>17.056000000000001</v>
      </c>
      <c r="P100" s="259">
        <v>5.5010000000000003</v>
      </c>
      <c r="Q100" s="269">
        <f t="shared" si="37"/>
        <v>22.557000000000002</v>
      </c>
      <c r="R100" s="102"/>
      <c r="S100" s="90">
        <f t="shared" si="38"/>
        <v>22.557000000000002</v>
      </c>
    </row>
    <row r="101" spans="1:20" x14ac:dyDescent="0.2">
      <c r="A101" s="280" t="s">
        <v>365</v>
      </c>
      <c r="B101" s="55"/>
      <c r="C101" s="59" t="s">
        <v>85</v>
      </c>
      <c r="D101" s="36" t="s">
        <v>85</v>
      </c>
      <c r="E101" s="36"/>
      <c r="F101" s="36"/>
      <c r="G101" s="70">
        <v>0</v>
      </c>
      <c r="H101" s="259">
        <v>0</v>
      </c>
      <c r="I101" s="269">
        <f t="shared" si="35"/>
        <v>0</v>
      </c>
      <c r="J101" s="87"/>
      <c r="K101" s="70">
        <v>0</v>
      </c>
      <c r="L101" s="33">
        <v>0</v>
      </c>
      <c r="M101" s="269">
        <f t="shared" si="36"/>
        <v>0</v>
      </c>
      <c r="N101" s="87"/>
      <c r="O101" s="70">
        <v>9.3279999999999994</v>
      </c>
      <c r="P101" s="259">
        <v>4.0840000000000005</v>
      </c>
      <c r="Q101" s="269">
        <f t="shared" si="37"/>
        <v>13.411999999999999</v>
      </c>
      <c r="R101" s="102"/>
      <c r="S101" s="90">
        <f t="shared" si="38"/>
        <v>13.411999999999999</v>
      </c>
    </row>
    <row r="102" spans="1:20" x14ac:dyDescent="0.2">
      <c r="A102" s="280" t="s">
        <v>366</v>
      </c>
      <c r="B102" s="56"/>
      <c r="C102" s="102" t="s">
        <v>77</v>
      </c>
      <c r="D102" s="37" t="s">
        <v>77</v>
      </c>
      <c r="E102" s="37"/>
      <c r="F102" s="37"/>
      <c r="G102" s="72">
        <v>58.293000000000028</v>
      </c>
      <c r="H102" s="260">
        <v>0</v>
      </c>
      <c r="I102" s="269">
        <f t="shared" si="35"/>
        <v>58.293000000000028</v>
      </c>
      <c r="J102" s="100"/>
      <c r="K102" s="72">
        <v>0</v>
      </c>
      <c r="L102" s="34">
        <v>0</v>
      </c>
      <c r="M102" s="269">
        <f t="shared" si="36"/>
        <v>0</v>
      </c>
      <c r="N102" s="100"/>
      <c r="O102" s="72">
        <v>0</v>
      </c>
      <c r="P102" s="260">
        <v>0</v>
      </c>
      <c r="Q102" s="269">
        <f t="shared" si="37"/>
        <v>0</v>
      </c>
      <c r="R102" s="119"/>
      <c r="S102" s="223">
        <f t="shared" si="38"/>
        <v>58.293000000000028</v>
      </c>
    </row>
    <row r="103" spans="1:20" s="2" customFormat="1" x14ac:dyDescent="0.2">
      <c r="B103" s="57" t="s">
        <v>108</v>
      </c>
      <c r="C103" s="61"/>
      <c r="D103" s="47"/>
      <c r="E103" s="47"/>
      <c r="F103" s="47"/>
      <c r="G103" s="74">
        <f>SUM(G85:G102)</f>
        <v>482.36779684999209</v>
      </c>
      <c r="H103" s="261">
        <f t="shared" ref="H103:I103" si="39">SUM(H85:H102)</f>
        <v>42.610750000000046</v>
      </c>
      <c r="I103" s="270">
        <f t="shared" si="39"/>
        <v>524.97854684999209</v>
      </c>
      <c r="J103" s="46"/>
      <c r="K103" s="74">
        <f t="shared" ref="K103:M103" si="40">SUM(K85:K102)</f>
        <v>20.995999999999999</v>
      </c>
      <c r="L103" s="46">
        <f t="shared" si="40"/>
        <v>12</v>
      </c>
      <c r="M103" s="270">
        <f t="shared" si="40"/>
        <v>32.995999999999995</v>
      </c>
      <c r="N103" s="46"/>
      <c r="O103" s="74">
        <f t="shared" ref="O103:Q103" si="41">SUM(O85:O102)</f>
        <v>363.04710999999992</v>
      </c>
      <c r="P103" s="261">
        <f t="shared" si="41"/>
        <v>116.84898</v>
      </c>
      <c r="Q103" s="270">
        <f t="shared" si="41"/>
        <v>479.89609000000002</v>
      </c>
      <c r="R103" s="47"/>
      <c r="S103" s="86">
        <f>SUM(S85:S102)</f>
        <v>1037.8706368499923</v>
      </c>
    </row>
    <row r="104" spans="1:20" x14ac:dyDescent="0.2">
      <c r="B104" s="132"/>
      <c r="C104" s="132"/>
      <c r="D104" s="132"/>
      <c r="E104" s="132"/>
      <c r="F104" s="132"/>
      <c r="G104" s="133"/>
      <c r="H104" s="133"/>
      <c r="I104" s="133"/>
      <c r="J104" s="133"/>
      <c r="K104" s="133"/>
      <c r="L104" s="133"/>
      <c r="M104" s="133"/>
      <c r="N104" s="133"/>
      <c r="O104" s="133"/>
      <c r="P104" s="133"/>
      <c r="Q104" s="133"/>
      <c r="R104" s="132"/>
      <c r="S104" s="224"/>
      <c r="T104" s="50"/>
    </row>
    <row r="105" spans="1:20" x14ac:dyDescent="0.2">
      <c r="B105" s="52" t="s">
        <v>106</v>
      </c>
      <c r="C105" s="58"/>
      <c r="D105" s="99"/>
      <c r="E105" s="54"/>
      <c r="F105" s="54"/>
      <c r="G105" s="76"/>
      <c r="H105" s="258"/>
      <c r="I105" s="269"/>
      <c r="J105" s="35"/>
      <c r="K105" s="76"/>
      <c r="L105" s="41"/>
      <c r="M105" s="269"/>
      <c r="N105" s="35"/>
      <c r="O105" s="76"/>
      <c r="P105" s="258"/>
      <c r="Q105" s="271"/>
      <c r="R105" s="102"/>
      <c r="S105" s="222"/>
    </row>
    <row r="106" spans="1:20" x14ac:dyDescent="0.2">
      <c r="A106" s="280" t="s">
        <v>367</v>
      </c>
      <c r="B106" s="55"/>
      <c r="C106" s="59" t="s">
        <v>78</v>
      </c>
      <c r="D106" s="36" t="s">
        <v>78</v>
      </c>
      <c r="E106" s="36"/>
      <c r="F106" s="36"/>
      <c r="G106" s="70">
        <v>0</v>
      </c>
      <c r="H106" s="259">
        <v>0</v>
      </c>
      <c r="I106" s="269">
        <f t="shared" ref="I106:I117" si="42">SUM(G106:H106)</f>
        <v>0</v>
      </c>
      <c r="J106" s="87"/>
      <c r="K106" s="70">
        <v>0</v>
      </c>
      <c r="L106" s="33">
        <v>0</v>
      </c>
      <c r="M106" s="269">
        <f t="shared" ref="M106:M117" si="43">SUM(K106:L106)</f>
        <v>0</v>
      </c>
      <c r="N106" s="87"/>
      <c r="O106" s="70">
        <v>0.63300000000000001</v>
      </c>
      <c r="P106" s="259">
        <v>0</v>
      </c>
      <c r="Q106" s="269">
        <f t="shared" ref="Q106:Q117" si="44">SUM(O106:P106)</f>
        <v>0.63300000000000001</v>
      </c>
      <c r="R106" s="102"/>
      <c r="S106" s="90">
        <f t="shared" ref="S106:S117" si="45">SUM(I106,M106,Q106)</f>
        <v>0.63300000000000001</v>
      </c>
    </row>
    <row r="107" spans="1:20" x14ac:dyDescent="0.2">
      <c r="A107" s="280" t="s">
        <v>368</v>
      </c>
      <c r="B107" s="55"/>
      <c r="C107" s="59" t="s">
        <v>79</v>
      </c>
      <c r="D107" s="36" t="s">
        <v>262</v>
      </c>
      <c r="E107" s="36"/>
      <c r="F107" s="36"/>
      <c r="G107" s="70">
        <v>0</v>
      </c>
      <c r="H107" s="259">
        <v>0</v>
      </c>
      <c r="I107" s="269">
        <f t="shared" si="42"/>
        <v>0</v>
      </c>
      <c r="J107" s="87"/>
      <c r="K107" s="70">
        <v>0</v>
      </c>
      <c r="L107" s="33">
        <v>0</v>
      </c>
      <c r="M107" s="269">
        <f t="shared" si="43"/>
        <v>0</v>
      </c>
      <c r="N107" s="35"/>
      <c r="O107" s="70">
        <v>37.125000000000014</v>
      </c>
      <c r="P107" s="259">
        <v>4.6850000000000005</v>
      </c>
      <c r="Q107" s="269">
        <f t="shared" si="44"/>
        <v>41.810000000000016</v>
      </c>
      <c r="R107" s="102"/>
      <c r="S107" s="90">
        <f t="shared" si="45"/>
        <v>41.810000000000016</v>
      </c>
    </row>
    <row r="108" spans="1:20" x14ac:dyDescent="0.2">
      <c r="A108" s="280" t="s">
        <v>369</v>
      </c>
      <c r="B108" s="56"/>
      <c r="C108" s="62" t="s">
        <v>80</v>
      </c>
      <c r="D108" s="36" t="s">
        <v>80</v>
      </c>
      <c r="E108" s="36"/>
      <c r="F108" s="36"/>
      <c r="G108" s="70">
        <v>0</v>
      </c>
      <c r="H108" s="259">
        <v>0</v>
      </c>
      <c r="I108" s="269">
        <f t="shared" si="42"/>
        <v>0</v>
      </c>
      <c r="J108" s="87"/>
      <c r="K108" s="70">
        <v>0</v>
      </c>
      <c r="L108" s="33">
        <v>0</v>
      </c>
      <c r="M108" s="269">
        <f t="shared" si="43"/>
        <v>0</v>
      </c>
      <c r="N108" s="87"/>
      <c r="O108" s="70">
        <v>12.018999999999997</v>
      </c>
      <c r="P108" s="259">
        <v>0.88900000000000012</v>
      </c>
      <c r="Q108" s="269">
        <f t="shared" si="44"/>
        <v>12.907999999999996</v>
      </c>
      <c r="R108" s="102"/>
      <c r="S108" s="90">
        <f t="shared" si="45"/>
        <v>12.907999999999996</v>
      </c>
    </row>
    <row r="109" spans="1:20" x14ac:dyDescent="0.2">
      <c r="A109" s="280" t="s">
        <v>370</v>
      </c>
      <c r="B109" s="55"/>
      <c r="C109" s="62"/>
      <c r="D109" s="36" t="s">
        <v>261</v>
      </c>
      <c r="E109" s="36"/>
      <c r="F109" s="36"/>
      <c r="G109" s="70">
        <v>0</v>
      </c>
      <c r="H109" s="259">
        <v>0</v>
      </c>
      <c r="I109" s="269">
        <f t="shared" si="42"/>
        <v>0</v>
      </c>
      <c r="J109" s="87"/>
      <c r="K109" s="70">
        <v>0</v>
      </c>
      <c r="L109" s="33">
        <v>0</v>
      </c>
      <c r="M109" s="269">
        <f t="shared" si="43"/>
        <v>0</v>
      </c>
      <c r="N109" s="87"/>
      <c r="O109" s="70">
        <v>1</v>
      </c>
      <c r="P109" s="259">
        <v>0</v>
      </c>
      <c r="Q109" s="269">
        <f t="shared" si="44"/>
        <v>1</v>
      </c>
      <c r="R109" s="102"/>
      <c r="S109" s="90">
        <f t="shared" si="45"/>
        <v>1</v>
      </c>
    </row>
    <row r="110" spans="1:20" x14ac:dyDescent="0.2">
      <c r="A110" s="280" t="s">
        <v>371</v>
      </c>
      <c r="B110" s="55"/>
      <c r="C110" s="59" t="s">
        <v>81</v>
      </c>
      <c r="D110" s="36" t="s">
        <v>81</v>
      </c>
      <c r="E110" s="36"/>
      <c r="F110" s="36"/>
      <c r="G110" s="70">
        <v>0</v>
      </c>
      <c r="H110" s="259">
        <v>0</v>
      </c>
      <c r="I110" s="269">
        <f t="shared" si="42"/>
        <v>0</v>
      </c>
      <c r="J110" s="87"/>
      <c r="K110" s="70">
        <v>0</v>
      </c>
      <c r="L110" s="33">
        <v>0</v>
      </c>
      <c r="M110" s="269">
        <f t="shared" si="43"/>
        <v>0</v>
      </c>
      <c r="N110" s="87"/>
      <c r="O110" s="70">
        <v>15.403169999999999</v>
      </c>
      <c r="P110" s="259">
        <v>4.92563</v>
      </c>
      <c r="Q110" s="269">
        <f t="shared" si="44"/>
        <v>20.328800000000001</v>
      </c>
      <c r="R110" s="102"/>
      <c r="S110" s="90">
        <f t="shared" si="45"/>
        <v>20.328800000000001</v>
      </c>
    </row>
    <row r="111" spans="1:20" x14ac:dyDescent="0.2">
      <c r="A111" s="280" t="s">
        <v>372</v>
      </c>
      <c r="B111" s="55"/>
      <c r="C111" s="59" t="s">
        <v>82</v>
      </c>
      <c r="D111" s="36" t="s">
        <v>82</v>
      </c>
      <c r="E111" s="36"/>
      <c r="F111" s="36"/>
      <c r="G111" s="70">
        <v>0</v>
      </c>
      <c r="H111" s="259">
        <v>0</v>
      </c>
      <c r="I111" s="269">
        <f t="shared" si="42"/>
        <v>0</v>
      </c>
      <c r="J111" s="87"/>
      <c r="K111" s="70">
        <v>0</v>
      </c>
      <c r="L111" s="33">
        <v>0</v>
      </c>
      <c r="M111" s="269">
        <f t="shared" si="43"/>
        <v>0</v>
      </c>
      <c r="N111" s="87"/>
      <c r="O111" s="70">
        <v>15.858999999999998</v>
      </c>
      <c r="P111" s="259">
        <v>4</v>
      </c>
      <c r="Q111" s="269">
        <f t="shared" si="44"/>
        <v>19.858999999999998</v>
      </c>
      <c r="R111" s="102"/>
      <c r="S111" s="90">
        <f t="shared" si="45"/>
        <v>19.858999999999998</v>
      </c>
    </row>
    <row r="112" spans="1:20" x14ac:dyDescent="0.2">
      <c r="A112" s="280" t="s">
        <v>373</v>
      </c>
      <c r="B112" s="55"/>
      <c r="C112" s="59" t="s">
        <v>84</v>
      </c>
      <c r="D112" s="36" t="s">
        <v>84</v>
      </c>
      <c r="E112" s="36"/>
      <c r="F112" s="36"/>
      <c r="G112" s="70">
        <v>0</v>
      </c>
      <c r="H112" s="259">
        <v>0</v>
      </c>
      <c r="I112" s="269">
        <f t="shared" si="42"/>
        <v>0</v>
      </c>
      <c r="J112" s="87"/>
      <c r="K112" s="70">
        <v>0</v>
      </c>
      <c r="L112" s="33">
        <v>0</v>
      </c>
      <c r="M112" s="269">
        <f t="shared" si="43"/>
        <v>0</v>
      </c>
      <c r="N112" s="87"/>
      <c r="O112" s="70">
        <v>15.379999999999997</v>
      </c>
      <c r="P112" s="259">
        <v>11.334</v>
      </c>
      <c r="Q112" s="269">
        <f t="shared" si="44"/>
        <v>26.713999999999999</v>
      </c>
      <c r="R112" s="102"/>
      <c r="S112" s="90">
        <f t="shared" si="45"/>
        <v>26.713999999999999</v>
      </c>
    </row>
    <row r="113" spans="1:19" x14ac:dyDescent="0.2">
      <c r="A113" s="280" t="s">
        <v>374</v>
      </c>
      <c r="B113" s="55"/>
      <c r="C113" s="62" t="s">
        <v>86</v>
      </c>
      <c r="D113" s="36" t="s">
        <v>86</v>
      </c>
      <c r="E113" s="36"/>
      <c r="F113" s="36"/>
      <c r="G113" s="70">
        <v>0</v>
      </c>
      <c r="H113" s="259">
        <v>0</v>
      </c>
      <c r="I113" s="269">
        <f t="shared" si="42"/>
        <v>0</v>
      </c>
      <c r="J113" s="87"/>
      <c r="K113" s="70">
        <v>0</v>
      </c>
      <c r="L113" s="33">
        <v>0</v>
      </c>
      <c r="M113" s="269">
        <f t="shared" si="43"/>
        <v>0</v>
      </c>
      <c r="N113" s="87"/>
      <c r="O113" s="70">
        <v>11.151999999999999</v>
      </c>
      <c r="P113" s="259">
        <v>1.5262600000000002</v>
      </c>
      <c r="Q113" s="269">
        <f t="shared" si="44"/>
        <v>12.67826</v>
      </c>
      <c r="R113" s="102"/>
      <c r="S113" s="90">
        <f t="shared" si="45"/>
        <v>12.67826</v>
      </c>
    </row>
    <row r="114" spans="1:19" x14ac:dyDescent="0.2">
      <c r="A114" s="280" t="s">
        <v>375</v>
      </c>
      <c r="B114" s="56"/>
      <c r="C114" s="59" t="s">
        <v>87</v>
      </c>
      <c r="D114" s="36" t="s">
        <v>87</v>
      </c>
      <c r="E114" s="36"/>
      <c r="F114" s="36"/>
      <c r="G114" s="70">
        <v>0</v>
      </c>
      <c r="H114" s="259">
        <v>0</v>
      </c>
      <c r="I114" s="269">
        <f t="shared" si="42"/>
        <v>0</v>
      </c>
      <c r="J114" s="87"/>
      <c r="K114" s="70">
        <v>0</v>
      </c>
      <c r="L114" s="33">
        <v>0</v>
      </c>
      <c r="M114" s="269">
        <f t="shared" si="43"/>
        <v>0</v>
      </c>
      <c r="N114" s="87"/>
      <c r="O114" s="70">
        <v>57.115000000000038</v>
      </c>
      <c r="P114" s="259">
        <v>21.534999999999997</v>
      </c>
      <c r="Q114" s="269">
        <f t="shared" si="44"/>
        <v>78.650000000000034</v>
      </c>
      <c r="R114" s="102"/>
      <c r="S114" s="90">
        <f t="shared" si="45"/>
        <v>78.650000000000034</v>
      </c>
    </row>
    <row r="115" spans="1:19" x14ac:dyDescent="0.2">
      <c r="A115" s="280" t="s">
        <v>376</v>
      </c>
      <c r="B115" s="55"/>
      <c r="C115" s="59" t="s">
        <v>88</v>
      </c>
      <c r="D115" s="36" t="s">
        <v>88</v>
      </c>
      <c r="E115" s="36"/>
      <c r="F115" s="36"/>
      <c r="G115" s="70">
        <v>0</v>
      </c>
      <c r="H115" s="259">
        <v>0</v>
      </c>
      <c r="I115" s="269">
        <f t="shared" si="42"/>
        <v>0</v>
      </c>
      <c r="J115" s="87"/>
      <c r="K115" s="70">
        <v>0</v>
      </c>
      <c r="L115" s="33">
        <v>0</v>
      </c>
      <c r="M115" s="269">
        <f t="shared" si="43"/>
        <v>0</v>
      </c>
      <c r="N115" s="87"/>
      <c r="O115" s="70">
        <v>19.762999999999998</v>
      </c>
      <c r="P115" s="259">
        <v>1.2230000000000001</v>
      </c>
      <c r="Q115" s="269">
        <f t="shared" si="44"/>
        <v>20.985999999999997</v>
      </c>
      <c r="R115" s="102"/>
      <c r="S115" s="90">
        <f t="shared" si="45"/>
        <v>20.985999999999997</v>
      </c>
    </row>
    <row r="116" spans="1:19" s="280" customFormat="1" x14ac:dyDescent="0.2">
      <c r="A116" s="280" t="s">
        <v>377</v>
      </c>
      <c r="B116" s="56"/>
      <c r="C116" s="102"/>
      <c r="D116" s="37" t="s">
        <v>379</v>
      </c>
      <c r="E116" s="37"/>
      <c r="F116" s="37"/>
      <c r="G116" s="72">
        <v>0</v>
      </c>
      <c r="H116" s="260">
        <v>0</v>
      </c>
      <c r="I116" s="269">
        <f t="shared" si="42"/>
        <v>0</v>
      </c>
      <c r="J116" s="87"/>
      <c r="K116" s="72">
        <v>0</v>
      </c>
      <c r="L116" s="34">
        <v>0</v>
      </c>
      <c r="M116" s="269">
        <f t="shared" si="43"/>
        <v>0</v>
      </c>
      <c r="N116" s="87"/>
      <c r="O116" s="72">
        <v>3</v>
      </c>
      <c r="P116" s="260">
        <v>0</v>
      </c>
      <c r="Q116" s="269">
        <f t="shared" si="44"/>
        <v>3</v>
      </c>
      <c r="R116" s="102"/>
      <c r="S116" s="223">
        <f t="shared" si="45"/>
        <v>3</v>
      </c>
    </row>
    <row r="117" spans="1:19" x14ac:dyDescent="0.2">
      <c r="A117" s="280" t="s">
        <v>378</v>
      </c>
      <c r="B117" s="333"/>
      <c r="C117" s="119" t="s">
        <v>89</v>
      </c>
      <c r="D117" s="37" t="s">
        <v>89</v>
      </c>
      <c r="E117" s="37"/>
      <c r="F117" s="37"/>
      <c r="G117" s="72">
        <v>0</v>
      </c>
      <c r="H117" s="260">
        <v>0</v>
      </c>
      <c r="I117" s="269">
        <f t="shared" si="42"/>
        <v>0</v>
      </c>
      <c r="J117" s="100"/>
      <c r="K117" s="72">
        <v>0</v>
      </c>
      <c r="L117" s="34">
        <v>0</v>
      </c>
      <c r="M117" s="269">
        <f t="shared" si="43"/>
        <v>0</v>
      </c>
      <c r="N117" s="100"/>
      <c r="O117" s="72">
        <v>36.135000000000005</v>
      </c>
      <c r="P117" s="260">
        <v>22.140629999999994</v>
      </c>
      <c r="Q117" s="269">
        <f t="shared" si="44"/>
        <v>58.27563</v>
      </c>
      <c r="R117" s="119"/>
      <c r="S117" s="223">
        <f t="shared" si="45"/>
        <v>58.27563</v>
      </c>
    </row>
    <row r="118" spans="1:19" s="2" customFormat="1" x14ac:dyDescent="0.2">
      <c r="A118" s="280"/>
      <c r="B118" s="57" t="s">
        <v>107</v>
      </c>
      <c r="C118" s="61"/>
      <c r="D118" s="47"/>
      <c r="E118" s="47"/>
      <c r="F118" s="47"/>
      <c r="G118" s="74">
        <f>SUM(G106:G117)</f>
        <v>0</v>
      </c>
      <c r="H118" s="261">
        <f t="shared" ref="H118:I118" si="46">SUM(H106:H117)</f>
        <v>0</v>
      </c>
      <c r="I118" s="270">
        <f t="shared" si="46"/>
        <v>0</v>
      </c>
      <c r="J118" s="46"/>
      <c r="K118" s="74">
        <f t="shared" ref="K118:M118" si="47">SUM(K106:K117)</f>
        <v>0</v>
      </c>
      <c r="L118" s="46">
        <f t="shared" si="47"/>
        <v>0</v>
      </c>
      <c r="M118" s="270">
        <f t="shared" si="47"/>
        <v>0</v>
      </c>
      <c r="N118" s="46"/>
      <c r="O118" s="74">
        <f t="shared" ref="O118:Q118" si="48">SUM(O106:O117)</f>
        <v>224.58417000000009</v>
      </c>
      <c r="P118" s="261">
        <f t="shared" si="48"/>
        <v>72.25851999999999</v>
      </c>
      <c r="Q118" s="270">
        <f t="shared" si="48"/>
        <v>296.84269</v>
      </c>
      <c r="R118" s="47"/>
      <c r="S118" s="86">
        <f>SUM(S106:S117)</f>
        <v>296.84269</v>
      </c>
    </row>
    <row r="119" spans="1:19" ht="13.5" thickBot="1" x14ac:dyDescent="0.25">
      <c r="A119" s="2"/>
      <c r="B119" s="122"/>
      <c r="C119" s="123"/>
      <c r="D119" s="50"/>
      <c r="E119" s="50"/>
      <c r="F119" s="50"/>
      <c r="G119" s="81"/>
      <c r="H119" s="262"/>
      <c r="I119" s="271"/>
      <c r="J119" s="35"/>
      <c r="K119" s="81"/>
      <c r="L119" s="35"/>
      <c r="M119" s="271"/>
      <c r="N119" s="35"/>
      <c r="O119" s="81"/>
      <c r="P119" s="262"/>
      <c r="Q119" s="271"/>
      <c r="R119" s="50"/>
      <c r="S119" s="101"/>
    </row>
    <row r="120" spans="1:19" s="2" customFormat="1" x14ac:dyDescent="0.2">
      <c r="A120" s="280"/>
      <c r="B120" s="9" t="str">
        <f>B6</f>
        <v>School of Arts and Humanities</v>
      </c>
      <c r="C120" s="64"/>
      <c r="D120" s="51"/>
      <c r="E120" s="51"/>
      <c r="F120" s="51"/>
      <c r="G120" s="78">
        <f>G27</f>
        <v>2251.8801967972049</v>
      </c>
      <c r="H120" s="264">
        <f t="shared" ref="H120:I120" si="49">H27</f>
        <v>95.700399399399402</v>
      </c>
      <c r="I120" s="272">
        <f t="shared" si="49"/>
        <v>2347.5805961966048</v>
      </c>
      <c r="J120" s="114"/>
      <c r="K120" s="78">
        <f t="shared" ref="K120:M120" si="50">K27</f>
        <v>42.445</v>
      </c>
      <c r="L120" s="140">
        <f t="shared" si="50"/>
        <v>14.388999999999999</v>
      </c>
      <c r="M120" s="272">
        <f t="shared" si="50"/>
        <v>56.83400000000001</v>
      </c>
      <c r="N120" s="114"/>
      <c r="O120" s="78">
        <f t="shared" ref="O120:Q120" si="51">O27</f>
        <v>468.63799999999998</v>
      </c>
      <c r="P120" s="264">
        <f t="shared" si="51"/>
        <v>247.20289</v>
      </c>
      <c r="Q120" s="274">
        <f t="shared" si="51"/>
        <v>715.84089000000006</v>
      </c>
      <c r="R120" s="114"/>
      <c r="S120" s="89">
        <f>S27</f>
        <v>3120.2554861966046</v>
      </c>
    </row>
    <row r="121" spans="1:19" s="2" customFormat="1" x14ac:dyDescent="0.2">
      <c r="A121" s="280"/>
      <c r="B121" s="12" t="str">
        <f>B29</f>
        <v>School of Humanities and Social Sciences</v>
      </c>
      <c r="C121" s="65"/>
      <c r="D121" s="32"/>
      <c r="E121" s="32"/>
      <c r="F121" s="32"/>
      <c r="G121" s="79">
        <f>G48</f>
        <v>2211.847240827557</v>
      </c>
      <c r="H121" s="265">
        <f t="shared" ref="H121:I121" si="52">H48</f>
        <v>463.4665738776701</v>
      </c>
      <c r="I121" s="273">
        <f t="shared" si="52"/>
        <v>2675.3138147052273</v>
      </c>
      <c r="J121" s="101"/>
      <c r="K121" s="79">
        <f t="shared" ref="K121:M121" si="53">K48</f>
        <v>511.92770000000024</v>
      </c>
      <c r="L121" s="121">
        <f t="shared" si="53"/>
        <v>291.61770000000001</v>
      </c>
      <c r="M121" s="273">
        <f t="shared" si="53"/>
        <v>803.5454000000002</v>
      </c>
      <c r="N121" s="101"/>
      <c r="O121" s="79">
        <f t="shared" ref="O121:Q121" si="54">O48</f>
        <v>836.22527999999852</v>
      </c>
      <c r="P121" s="265">
        <f t="shared" si="54"/>
        <v>582.02565000000016</v>
      </c>
      <c r="Q121" s="179">
        <f t="shared" si="54"/>
        <v>1418.2509299999983</v>
      </c>
      <c r="R121" s="144"/>
      <c r="S121" s="90">
        <f>S48</f>
        <v>4897.1101447052251</v>
      </c>
    </row>
    <row r="122" spans="1:19" s="2" customFormat="1" x14ac:dyDescent="0.2">
      <c r="A122" s="280"/>
      <c r="B122" s="12" t="str">
        <f>B50</f>
        <v>School of Physical Sciences</v>
      </c>
      <c r="C122" s="65"/>
      <c r="D122" s="32"/>
      <c r="E122" s="32"/>
      <c r="F122" s="32"/>
      <c r="G122" s="79">
        <f>G60</f>
        <v>2153.1169616072916</v>
      </c>
      <c r="H122" s="265">
        <f t="shared" ref="H122:I122" si="55">H60</f>
        <v>346.458023085891</v>
      </c>
      <c r="I122" s="273">
        <f t="shared" si="55"/>
        <v>2499.5749846931826</v>
      </c>
      <c r="J122" s="101"/>
      <c r="K122" s="79">
        <f t="shared" ref="K122:M122" si="56">K60</f>
        <v>132.49474000000004</v>
      </c>
      <c r="L122" s="121">
        <f t="shared" si="56"/>
        <v>91.602959999999996</v>
      </c>
      <c r="M122" s="273">
        <f t="shared" si="56"/>
        <v>224.09770000000009</v>
      </c>
      <c r="N122" s="101"/>
      <c r="O122" s="79">
        <f t="shared" ref="O122:Q122" si="57">O60</f>
        <v>628.13878111111183</v>
      </c>
      <c r="P122" s="265">
        <f t="shared" si="57"/>
        <v>304.89755555555541</v>
      </c>
      <c r="Q122" s="179">
        <f t="shared" si="57"/>
        <v>933.03633666666724</v>
      </c>
      <c r="R122" s="144"/>
      <c r="S122" s="90">
        <f>S60</f>
        <v>3656.7090213598499</v>
      </c>
    </row>
    <row r="123" spans="1:19" s="2" customFormat="1" x14ac:dyDescent="0.2">
      <c r="A123" s="280"/>
      <c r="B123" s="12" t="str">
        <f>B62</f>
        <v>School of Technology</v>
      </c>
      <c r="C123" s="65"/>
      <c r="D123" s="32"/>
      <c r="E123" s="32"/>
      <c r="F123" s="32"/>
      <c r="G123" s="79">
        <f>G68</f>
        <v>1242.5340217259698</v>
      </c>
      <c r="H123" s="265">
        <f t="shared" ref="H123:I123" si="58">H68</f>
        <v>386.28717229971653</v>
      </c>
      <c r="I123" s="273">
        <f t="shared" si="58"/>
        <v>1628.8211940256863</v>
      </c>
      <c r="J123" s="101"/>
      <c r="K123" s="79">
        <f t="shared" ref="K123:M123" si="59">K68</f>
        <v>219.50815999999989</v>
      </c>
      <c r="L123" s="121">
        <f t="shared" si="59"/>
        <v>364.20594000000096</v>
      </c>
      <c r="M123" s="273">
        <f t="shared" si="59"/>
        <v>583.71410000000094</v>
      </c>
      <c r="N123" s="101"/>
      <c r="O123" s="79">
        <f t="shared" ref="O123:Q123" si="60">O68</f>
        <v>438.68529888888986</v>
      </c>
      <c r="P123" s="265">
        <f t="shared" si="60"/>
        <v>364.28669444444523</v>
      </c>
      <c r="Q123" s="179">
        <f t="shared" si="60"/>
        <v>802.97199333333504</v>
      </c>
      <c r="R123" s="144"/>
      <c r="S123" s="90">
        <f>S68</f>
        <v>3015.507287359022</v>
      </c>
    </row>
    <row r="124" spans="1:19" s="2" customFormat="1" x14ac:dyDescent="0.2">
      <c r="B124" s="12" t="str">
        <f>B70</f>
        <v>School of Biological Sciences</v>
      </c>
      <c r="C124" s="65"/>
      <c r="D124" s="32"/>
      <c r="E124" s="32"/>
      <c r="F124" s="32"/>
      <c r="G124" s="79">
        <f>G82</f>
        <v>1863.105782191928</v>
      </c>
      <c r="H124" s="265">
        <f t="shared" ref="H124:I124" si="61">H82</f>
        <v>174.34208133732545</v>
      </c>
      <c r="I124" s="273">
        <f t="shared" si="61"/>
        <v>2037.4478635292535</v>
      </c>
      <c r="J124" s="101"/>
      <c r="K124" s="79">
        <f t="shared" ref="K124:M124" si="62">K82</f>
        <v>1.1334</v>
      </c>
      <c r="L124" s="121">
        <f t="shared" si="62"/>
        <v>3.1334000000000026</v>
      </c>
      <c r="M124" s="273">
        <f t="shared" si="62"/>
        <v>4.2668000000000026</v>
      </c>
      <c r="N124" s="101"/>
      <c r="O124" s="79">
        <f t="shared" ref="O124:Q124" si="63">O82</f>
        <v>365.16000000000014</v>
      </c>
      <c r="P124" s="265">
        <f t="shared" si="63"/>
        <v>197.34836999999999</v>
      </c>
      <c r="Q124" s="179">
        <f t="shared" si="63"/>
        <v>562.50837000000001</v>
      </c>
      <c r="R124" s="144"/>
      <c r="S124" s="90">
        <f>S82</f>
        <v>2604.2230335292534</v>
      </c>
    </row>
    <row r="125" spans="1:19" s="2" customFormat="1" x14ac:dyDescent="0.2">
      <c r="B125" s="12" t="str">
        <f>B84</f>
        <v>School of Clinical Medicine</v>
      </c>
      <c r="C125" s="65"/>
      <c r="D125" s="32"/>
      <c r="E125" s="32"/>
      <c r="F125" s="32"/>
      <c r="G125" s="79">
        <f>G103</f>
        <v>482.36779684999209</v>
      </c>
      <c r="H125" s="265">
        <f t="shared" ref="H125:I125" si="64">H103</f>
        <v>42.610750000000046</v>
      </c>
      <c r="I125" s="273">
        <f t="shared" si="64"/>
        <v>524.97854684999209</v>
      </c>
      <c r="J125" s="101"/>
      <c r="K125" s="79">
        <f t="shared" ref="K125:M125" si="65">K103</f>
        <v>20.995999999999999</v>
      </c>
      <c r="L125" s="121">
        <f t="shared" si="65"/>
        <v>12</v>
      </c>
      <c r="M125" s="273">
        <f t="shared" si="65"/>
        <v>32.995999999999995</v>
      </c>
      <c r="N125" s="101"/>
      <c r="O125" s="79">
        <f t="shared" ref="O125:Q125" si="66">O103</f>
        <v>363.04710999999992</v>
      </c>
      <c r="P125" s="265">
        <f t="shared" si="66"/>
        <v>116.84898</v>
      </c>
      <c r="Q125" s="179">
        <f t="shared" si="66"/>
        <v>479.89609000000002</v>
      </c>
      <c r="R125" s="144"/>
      <c r="S125" s="90">
        <f>S103</f>
        <v>1037.8706368499923</v>
      </c>
    </row>
    <row r="126" spans="1:19" s="2" customFormat="1" ht="13.5" thickBot="1" x14ac:dyDescent="0.25">
      <c r="B126" s="14" t="str">
        <f>B105</f>
        <v>Unattached to a School - University Partner Institutions</v>
      </c>
      <c r="C126" s="66"/>
      <c r="D126" s="112"/>
      <c r="E126" s="112"/>
      <c r="F126" s="112"/>
      <c r="G126" s="80">
        <f>G118</f>
        <v>0</v>
      </c>
      <c r="H126" s="266">
        <f t="shared" ref="H126:I126" si="67">H118</f>
        <v>0</v>
      </c>
      <c r="I126" s="180">
        <f t="shared" si="67"/>
        <v>0</v>
      </c>
      <c r="J126" s="115"/>
      <c r="K126" s="80">
        <f t="shared" ref="K126:M126" si="68">K118</f>
        <v>0</v>
      </c>
      <c r="L126" s="141">
        <f t="shared" si="68"/>
        <v>0</v>
      </c>
      <c r="M126" s="180">
        <f t="shared" si="68"/>
        <v>0</v>
      </c>
      <c r="N126" s="115"/>
      <c r="O126" s="80">
        <f t="shared" ref="O126:Q126" si="69">O118</f>
        <v>224.58417000000009</v>
      </c>
      <c r="P126" s="266">
        <f t="shared" si="69"/>
        <v>72.25851999999999</v>
      </c>
      <c r="Q126" s="180">
        <f t="shared" si="69"/>
        <v>296.84269</v>
      </c>
      <c r="R126" s="145"/>
      <c r="S126" s="91">
        <f>S118</f>
        <v>296.84269</v>
      </c>
    </row>
    <row r="127" spans="1:19" ht="13.5" thickBot="1" x14ac:dyDescent="0.25">
      <c r="A127" s="2"/>
      <c r="B127" s="56"/>
      <c r="C127" s="153"/>
      <c r="D127" s="50"/>
      <c r="E127" s="50"/>
      <c r="F127" s="50"/>
      <c r="G127" s="81"/>
      <c r="H127" s="262"/>
      <c r="I127" s="271"/>
      <c r="J127" s="35"/>
      <c r="K127" s="81"/>
      <c r="L127" s="35"/>
      <c r="M127" s="271"/>
      <c r="N127" s="35"/>
      <c r="O127" s="81"/>
      <c r="P127" s="262"/>
      <c r="Q127" s="271"/>
      <c r="R127" s="35"/>
      <c r="S127" s="101"/>
    </row>
    <row r="128" spans="1:19" s="139" customFormat="1" ht="15.75" thickBot="1" x14ac:dyDescent="0.3">
      <c r="A128" s="2"/>
      <c r="B128" s="136" t="s">
        <v>101</v>
      </c>
      <c r="C128" s="137"/>
      <c r="D128" s="138"/>
      <c r="E128" s="138"/>
      <c r="F128" s="138"/>
      <c r="G128" s="301">
        <f>SUM(G120:G126)</f>
        <v>10204.851999999944</v>
      </c>
      <c r="H128" s="302">
        <f t="shared" ref="H128:I128" si="70">SUM(H120:H126)</f>
        <v>1508.8650000000025</v>
      </c>
      <c r="I128" s="303">
        <f t="shared" si="70"/>
        <v>11713.716999999948</v>
      </c>
      <c r="J128" s="304"/>
      <c r="K128" s="301">
        <f t="shared" ref="K128:M128" si="71">SUM(K120:K126)</f>
        <v>928.50500000000011</v>
      </c>
      <c r="L128" s="304">
        <f t="shared" si="71"/>
        <v>776.94900000000109</v>
      </c>
      <c r="M128" s="303">
        <f t="shared" si="71"/>
        <v>1705.4540000000013</v>
      </c>
      <c r="N128" s="304"/>
      <c r="O128" s="301">
        <f t="shared" ref="O128:Q128" si="72">SUM(O120:O126)</f>
        <v>3324.4786400000007</v>
      </c>
      <c r="P128" s="302">
        <f t="shared" si="72"/>
        <v>1884.8686600000008</v>
      </c>
      <c r="Q128" s="303">
        <f t="shared" si="72"/>
        <v>5209.3473000000013</v>
      </c>
      <c r="R128" s="304"/>
      <c r="S128" s="305">
        <f>SUM(S120:S126)</f>
        <v>18628.518299999949</v>
      </c>
    </row>
    <row r="129" spans="1:21" x14ac:dyDescent="0.2">
      <c r="A129" s="2"/>
    </row>
    <row r="130" spans="1:21" x14ac:dyDescent="0.2">
      <c r="A130" s="2"/>
    </row>
    <row r="131" spans="1:21" x14ac:dyDescent="0.2">
      <c r="A131" s="2"/>
      <c r="B131" s="2" t="s">
        <v>393</v>
      </c>
    </row>
    <row r="132" spans="1:21" x14ac:dyDescent="0.2">
      <c r="B132" t="s">
        <v>394</v>
      </c>
    </row>
    <row r="133" spans="1:21" ht="15" x14ac:dyDescent="0.25">
      <c r="A133" s="139"/>
      <c r="D133" t="s">
        <v>205</v>
      </c>
      <c r="E133" t="s">
        <v>264</v>
      </c>
    </row>
    <row r="134" spans="1:21" x14ac:dyDescent="0.2">
      <c r="D134" t="s">
        <v>205</v>
      </c>
      <c r="E134" t="s">
        <v>213</v>
      </c>
    </row>
    <row r="135" spans="1:21" x14ac:dyDescent="0.2">
      <c r="D135" t="s">
        <v>205</v>
      </c>
      <c r="E135" t="s">
        <v>265</v>
      </c>
    </row>
    <row r="136" spans="1:21" x14ac:dyDescent="0.2">
      <c r="D136" t="s">
        <v>205</v>
      </c>
      <c r="E136" t="s">
        <v>220</v>
      </c>
    </row>
    <row r="137" spans="1:21" x14ac:dyDescent="0.2">
      <c r="D137" t="s">
        <v>205</v>
      </c>
      <c r="E137" t="s">
        <v>215</v>
      </c>
    </row>
    <row r="138" spans="1:21" x14ac:dyDescent="0.2">
      <c r="B138" s="396" t="s">
        <v>395</v>
      </c>
      <c r="C138" s="396"/>
      <c r="D138" s="396"/>
      <c r="E138" s="396"/>
      <c r="F138" s="396"/>
      <c r="G138" s="396"/>
      <c r="H138" s="396"/>
      <c r="I138" s="396"/>
      <c r="J138" s="396"/>
      <c r="K138" s="396"/>
      <c r="L138" s="396"/>
      <c r="M138" s="396"/>
      <c r="N138" s="396"/>
      <c r="O138" s="396"/>
      <c r="P138" s="396"/>
      <c r="Q138" s="396"/>
      <c r="R138" s="396"/>
      <c r="S138" s="396"/>
    </row>
    <row r="139" spans="1:21" x14ac:dyDescent="0.2">
      <c r="B139" s="396"/>
      <c r="C139" s="396"/>
      <c r="D139" s="396"/>
      <c r="E139" s="396"/>
      <c r="F139" s="396"/>
      <c r="G139" s="396"/>
      <c r="H139" s="396"/>
      <c r="I139" s="396"/>
      <c r="J139" s="396"/>
      <c r="K139" s="396"/>
      <c r="L139" s="396"/>
      <c r="M139" s="396"/>
      <c r="N139" s="396"/>
      <c r="O139" s="396"/>
      <c r="P139" s="396"/>
      <c r="Q139" s="396"/>
      <c r="R139" s="396"/>
      <c r="S139" s="396"/>
    </row>
    <row r="140" spans="1:21" ht="12.75" customHeight="1" x14ac:dyDescent="0.2">
      <c r="B140" s="396" t="s">
        <v>275</v>
      </c>
      <c r="C140" s="396"/>
      <c r="D140" s="396"/>
      <c r="E140" s="396"/>
      <c r="F140" s="396"/>
      <c r="G140" s="396"/>
      <c r="H140" s="396"/>
      <c r="I140" s="396"/>
      <c r="J140" s="396"/>
      <c r="K140" s="396"/>
      <c r="L140" s="396"/>
      <c r="M140" s="396"/>
      <c r="N140" s="396"/>
      <c r="O140" s="396"/>
      <c r="P140" s="396"/>
      <c r="Q140" s="396"/>
      <c r="R140" s="396"/>
      <c r="S140" s="396"/>
      <c r="T140" s="255"/>
      <c r="U140" s="255"/>
    </row>
    <row r="141" spans="1:21" x14ac:dyDescent="0.2">
      <c r="B141" s="396"/>
      <c r="C141" s="396"/>
      <c r="D141" s="396"/>
      <c r="E141" s="396"/>
      <c r="F141" s="396"/>
      <c r="G141" s="396"/>
      <c r="H141" s="396"/>
      <c r="I141" s="396"/>
      <c r="J141" s="396"/>
      <c r="K141" s="396"/>
      <c r="L141" s="396"/>
      <c r="M141" s="396"/>
      <c r="N141" s="396"/>
      <c r="O141" s="396"/>
      <c r="P141" s="396"/>
      <c r="Q141" s="396"/>
      <c r="R141" s="396"/>
      <c r="S141" s="396"/>
      <c r="T141" s="255"/>
      <c r="U141" s="255"/>
    </row>
    <row r="142" spans="1:21" x14ac:dyDescent="0.2">
      <c r="B142" t="s">
        <v>430</v>
      </c>
      <c r="S142"/>
      <c r="U142" s="1"/>
    </row>
    <row r="143" spans="1:21" x14ac:dyDescent="0.2">
      <c r="B143" s="396" t="s">
        <v>431</v>
      </c>
      <c r="C143" s="396"/>
      <c r="D143" s="396"/>
      <c r="E143" s="396"/>
      <c r="F143" s="396"/>
      <c r="G143" s="396"/>
      <c r="H143" s="396"/>
      <c r="I143" s="396"/>
      <c r="J143" s="396"/>
      <c r="K143" s="396"/>
      <c r="L143" s="396"/>
      <c r="M143" s="396"/>
      <c r="N143" s="396"/>
      <c r="O143" s="396"/>
      <c r="P143" s="396"/>
      <c r="Q143" s="396"/>
      <c r="R143" s="396"/>
      <c r="S143" s="396"/>
      <c r="U143" s="1"/>
    </row>
    <row r="144" spans="1:21" x14ac:dyDescent="0.2">
      <c r="B144" s="396"/>
      <c r="C144" s="396"/>
      <c r="D144" s="396"/>
      <c r="E144" s="396"/>
      <c r="F144" s="396"/>
      <c r="G144" s="396"/>
      <c r="H144" s="396"/>
      <c r="I144" s="396"/>
      <c r="J144" s="396"/>
      <c r="K144" s="396"/>
      <c r="L144" s="396"/>
      <c r="M144" s="396"/>
      <c r="N144" s="396"/>
      <c r="O144" s="396"/>
      <c r="P144" s="396"/>
      <c r="Q144" s="396"/>
      <c r="R144" s="396"/>
      <c r="S144" s="396"/>
      <c r="U144" s="1"/>
    </row>
    <row r="145" spans="2:19" x14ac:dyDescent="0.2">
      <c r="B145" s="280" t="s">
        <v>432</v>
      </c>
      <c r="S145"/>
    </row>
  </sheetData>
  <mergeCells count="8">
    <mergeCell ref="B140:S141"/>
    <mergeCell ref="B143:S144"/>
    <mergeCell ref="B138:S139"/>
    <mergeCell ref="B3:F4"/>
    <mergeCell ref="G3:I3"/>
    <mergeCell ref="K3:M3"/>
    <mergeCell ref="O3:Q3"/>
    <mergeCell ref="S3:S4"/>
  </mergeCells>
  <pageMargins left="0.70866141732283472" right="0.70866141732283472" top="0.74803149606299213" bottom="0.74803149606299213" header="0.31496062992125984" footer="0.31496062992125984"/>
  <pageSetup paperSize="9" scale="68" fitToHeight="0" orientation="landscape" r:id="rId1"/>
  <headerFooter scaleWithDoc="0">
    <oddHeader>&amp;R&amp;A</oddHeader>
  </headerFooter>
  <rowBreaks count="2" manualBreakCount="2">
    <brk id="49" max="16383" man="1"/>
    <brk id="104" min="1"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6"/>
  <sheetViews>
    <sheetView topLeftCell="B1" zoomScaleNormal="100" workbookViewId="0">
      <selection activeCell="B1" sqref="B1"/>
    </sheetView>
  </sheetViews>
  <sheetFormatPr defaultRowHeight="12.75" x14ac:dyDescent="0.2"/>
  <cols>
    <col min="1" max="1" width="0" style="280" hidden="1" customWidth="1"/>
    <col min="2" max="2" width="1.7109375" customWidth="1"/>
    <col min="3" max="3" width="53.42578125" hidden="1" customWidth="1"/>
    <col min="4" max="5" width="1.7109375" customWidth="1"/>
    <col min="6" max="6" width="50" customWidth="1"/>
    <col min="7" max="10" width="11.28515625" customWidth="1"/>
    <col min="11" max="11" width="2.7109375" customWidth="1"/>
    <col min="12" max="12" width="11.28515625" customWidth="1"/>
    <col min="13" max="14" width="11.28515625" style="280" customWidth="1"/>
    <col min="15" max="15" width="11.28515625" customWidth="1"/>
    <col min="16" max="16" width="2.7109375" customWidth="1"/>
    <col min="17" max="20" width="11.28515625" customWidth="1"/>
    <col min="21" max="21" width="2.7109375" customWidth="1"/>
    <col min="22" max="22" width="11.28515625" style="221" customWidth="1"/>
  </cols>
  <sheetData>
    <row r="1" spans="1:22" s="3" customFormat="1" ht="15" x14ac:dyDescent="0.25">
      <c r="B1" s="131" t="s">
        <v>415</v>
      </c>
      <c r="C1" s="120"/>
      <c r="V1" s="4"/>
    </row>
    <row r="2" spans="1:22" ht="13.5" thickBot="1" x14ac:dyDescent="0.25"/>
    <row r="3" spans="1:22" x14ac:dyDescent="0.2">
      <c r="B3" s="398" t="s">
        <v>197</v>
      </c>
      <c r="C3" s="399"/>
      <c r="D3" s="399"/>
      <c r="E3" s="399"/>
      <c r="F3" s="399"/>
      <c r="G3" s="421" t="s">
        <v>110</v>
      </c>
      <c r="H3" s="422"/>
      <c r="I3" s="422"/>
      <c r="J3" s="423"/>
      <c r="K3" s="181"/>
      <c r="L3" s="421" t="s">
        <v>279</v>
      </c>
      <c r="M3" s="422"/>
      <c r="N3" s="422"/>
      <c r="O3" s="423"/>
      <c r="P3" s="181"/>
      <c r="Q3" s="421" t="s">
        <v>268</v>
      </c>
      <c r="R3" s="422"/>
      <c r="S3" s="422"/>
      <c r="T3" s="423"/>
      <c r="U3" s="181"/>
      <c r="V3" s="407" t="s">
        <v>93</v>
      </c>
    </row>
    <row r="4" spans="1:22" ht="26.25" thickBot="1" x14ac:dyDescent="0.25">
      <c r="B4" s="424"/>
      <c r="C4" s="425"/>
      <c r="D4" s="425"/>
      <c r="E4" s="425"/>
      <c r="F4" s="425"/>
      <c r="G4" s="232" t="s">
        <v>385</v>
      </c>
      <c r="H4" s="233" t="s">
        <v>416</v>
      </c>
      <c r="I4" s="230" t="s">
        <v>266</v>
      </c>
      <c r="J4" s="234" t="s">
        <v>417</v>
      </c>
      <c r="K4" s="231"/>
      <c r="L4" s="251" t="s">
        <v>385</v>
      </c>
      <c r="M4" s="238" t="s">
        <v>416</v>
      </c>
      <c r="N4" s="252" t="s">
        <v>266</v>
      </c>
      <c r="O4" s="285" t="s">
        <v>417</v>
      </c>
      <c r="P4" s="162"/>
      <c r="Q4" s="232" t="s">
        <v>385</v>
      </c>
      <c r="R4" s="233" t="s">
        <v>416</v>
      </c>
      <c r="S4" s="230" t="s">
        <v>266</v>
      </c>
      <c r="T4" s="234" t="s">
        <v>417</v>
      </c>
      <c r="U4" s="231"/>
      <c r="V4" s="427"/>
    </row>
    <row r="5" spans="1:22" s="248" customFormat="1" hidden="1" x14ac:dyDescent="0.2">
      <c r="B5" s="323"/>
      <c r="C5" s="324"/>
      <c r="D5" s="324"/>
      <c r="E5" s="324"/>
      <c r="F5" s="324"/>
      <c r="G5" s="350">
        <v>2</v>
      </c>
      <c r="H5" s="341">
        <v>3</v>
      </c>
      <c r="I5" s="342">
        <v>4</v>
      </c>
      <c r="J5" s="343">
        <v>5</v>
      </c>
      <c r="K5" s="344"/>
      <c r="L5" s="345">
        <v>6</v>
      </c>
      <c r="M5" s="346">
        <v>7</v>
      </c>
      <c r="N5" s="347">
        <v>8</v>
      </c>
      <c r="O5" s="348">
        <v>9</v>
      </c>
      <c r="P5" s="330"/>
      <c r="Q5" s="340">
        <v>10</v>
      </c>
      <c r="R5" s="341">
        <v>11</v>
      </c>
      <c r="S5" s="342">
        <v>12</v>
      </c>
      <c r="T5" s="349">
        <v>13</v>
      </c>
      <c r="U5" s="344"/>
      <c r="V5" s="332"/>
    </row>
    <row r="6" spans="1:22" x14ac:dyDescent="0.2">
      <c r="B6" s="52" t="s">
        <v>94</v>
      </c>
      <c r="C6" s="58"/>
      <c r="D6" s="42"/>
      <c r="E6" s="42"/>
      <c r="F6" s="42"/>
      <c r="G6" s="155"/>
      <c r="H6" s="198"/>
      <c r="I6" s="156"/>
      <c r="J6" s="235"/>
      <c r="K6" s="93"/>
      <c r="L6" s="155"/>
      <c r="M6" s="156"/>
      <c r="N6" s="159"/>
      <c r="O6" s="235"/>
      <c r="P6" s="93"/>
      <c r="Q6" s="155"/>
      <c r="R6" s="198"/>
      <c r="S6" s="156"/>
      <c r="T6" s="158"/>
      <c r="U6" s="93"/>
      <c r="V6" s="160"/>
    </row>
    <row r="7" spans="1:22" x14ac:dyDescent="0.2">
      <c r="A7" s="280" t="s">
        <v>284</v>
      </c>
      <c r="B7" s="55"/>
      <c r="C7" s="59" t="s">
        <v>3</v>
      </c>
      <c r="D7" s="42" t="s">
        <v>112</v>
      </c>
      <c r="E7" s="42"/>
      <c r="F7" s="42"/>
      <c r="G7" s="76">
        <v>0</v>
      </c>
      <c r="H7" s="199">
        <v>0</v>
      </c>
      <c r="I7" s="39">
        <v>0</v>
      </c>
      <c r="J7" s="77">
        <v>0</v>
      </c>
      <c r="K7" s="35"/>
      <c r="L7" s="76">
        <v>0</v>
      </c>
      <c r="M7" s="39">
        <v>0</v>
      </c>
      <c r="N7" s="41">
        <v>0</v>
      </c>
      <c r="O7" s="77">
        <v>0</v>
      </c>
      <c r="P7" s="35"/>
      <c r="Q7" s="76">
        <v>0</v>
      </c>
      <c r="R7" s="199">
        <v>0</v>
      </c>
      <c r="S7" s="39">
        <v>0</v>
      </c>
      <c r="T7" s="146">
        <v>0</v>
      </c>
      <c r="U7" s="35"/>
      <c r="V7" s="222">
        <f>SUM(G7:T7)</f>
        <v>0</v>
      </c>
    </row>
    <row r="8" spans="1:22" x14ac:dyDescent="0.2">
      <c r="A8" s="280" t="s">
        <v>285</v>
      </c>
      <c r="B8" s="55"/>
      <c r="C8" s="59" t="s">
        <v>4</v>
      </c>
      <c r="D8" s="36"/>
      <c r="E8" s="36" t="s">
        <v>113</v>
      </c>
      <c r="F8" s="36"/>
      <c r="G8" s="70">
        <v>37.000000000000014</v>
      </c>
      <c r="H8" s="200">
        <v>34.000000000000057</v>
      </c>
      <c r="I8" s="5">
        <v>35.000000000000043</v>
      </c>
      <c r="J8" s="71">
        <v>2</v>
      </c>
      <c r="K8" s="35"/>
      <c r="L8" s="70">
        <v>0</v>
      </c>
      <c r="M8" s="5">
        <v>0</v>
      </c>
      <c r="N8" s="33">
        <v>0</v>
      </c>
      <c r="O8" s="71">
        <v>0</v>
      </c>
      <c r="P8" s="35"/>
      <c r="Q8" s="70">
        <v>9.0000000000000018</v>
      </c>
      <c r="R8" s="200">
        <v>6.0000000000000018</v>
      </c>
      <c r="S8" s="5">
        <v>2</v>
      </c>
      <c r="T8" s="130">
        <v>0</v>
      </c>
      <c r="U8" s="35"/>
      <c r="V8" s="90">
        <f t="shared" ref="V8:V26" si="0">SUM(G8:T8)</f>
        <v>125.00000000000011</v>
      </c>
    </row>
    <row r="9" spans="1:22" x14ac:dyDescent="0.2">
      <c r="A9" s="280" t="s">
        <v>286</v>
      </c>
      <c r="B9" s="55"/>
      <c r="C9" s="62" t="s">
        <v>5</v>
      </c>
      <c r="D9" s="42"/>
      <c r="E9" s="42" t="s">
        <v>114</v>
      </c>
      <c r="F9" s="42"/>
      <c r="G9" s="70">
        <v>22.000000000000018</v>
      </c>
      <c r="H9" s="200">
        <v>23.999999999999947</v>
      </c>
      <c r="I9" s="5">
        <v>23.000000000000014</v>
      </c>
      <c r="J9" s="71">
        <v>2</v>
      </c>
      <c r="K9" s="35"/>
      <c r="L9" s="70">
        <v>0</v>
      </c>
      <c r="M9" s="5">
        <v>0</v>
      </c>
      <c r="N9" s="33">
        <v>0</v>
      </c>
      <c r="O9" s="71">
        <v>0</v>
      </c>
      <c r="P9" s="35"/>
      <c r="Q9" s="70">
        <v>3.9999999999999987</v>
      </c>
      <c r="R9" s="200">
        <v>0.99999999999999989</v>
      </c>
      <c r="S9" s="5">
        <v>2</v>
      </c>
      <c r="T9" s="130">
        <v>0.99999999999999989</v>
      </c>
      <c r="U9" s="35"/>
      <c r="V9" s="90">
        <f t="shared" si="0"/>
        <v>78.999999999999972</v>
      </c>
    </row>
    <row r="10" spans="1:22" x14ac:dyDescent="0.2">
      <c r="A10" s="280" t="s">
        <v>287</v>
      </c>
      <c r="B10" s="55"/>
      <c r="C10" s="59" t="s">
        <v>6</v>
      </c>
      <c r="D10" s="36" t="s">
        <v>115</v>
      </c>
      <c r="E10" s="36"/>
      <c r="F10" s="36"/>
      <c r="G10" s="70">
        <v>7.5249999999999959</v>
      </c>
      <c r="H10" s="200">
        <v>33.831619047618922</v>
      </c>
      <c r="I10" s="5">
        <v>2.569333333333335</v>
      </c>
      <c r="J10" s="71">
        <v>29.747619047619033</v>
      </c>
      <c r="K10" s="35"/>
      <c r="L10" s="70">
        <v>0</v>
      </c>
      <c r="M10" s="5">
        <v>0</v>
      </c>
      <c r="N10" s="33">
        <v>0</v>
      </c>
      <c r="O10" s="71">
        <v>0</v>
      </c>
      <c r="P10" s="35"/>
      <c r="Q10" s="70">
        <v>0.44999999999999996</v>
      </c>
      <c r="R10" s="200">
        <v>3.0000000000000009</v>
      </c>
      <c r="S10" s="5">
        <v>0</v>
      </c>
      <c r="T10" s="130">
        <v>1.0000000000000002</v>
      </c>
      <c r="U10" s="35"/>
      <c r="V10" s="90">
        <f t="shared" si="0"/>
        <v>78.123571428571282</v>
      </c>
    </row>
    <row r="11" spans="1:22" x14ac:dyDescent="0.2">
      <c r="A11" s="280" t="s">
        <v>288</v>
      </c>
      <c r="B11" s="55"/>
      <c r="C11" s="59" t="s">
        <v>7</v>
      </c>
      <c r="D11" s="36"/>
      <c r="E11" s="36" t="s">
        <v>116</v>
      </c>
      <c r="F11" s="36"/>
      <c r="G11" s="70">
        <v>17.59999999999998</v>
      </c>
      <c r="H11" s="200">
        <v>0.79999999999999993</v>
      </c>
      <c r="I11" s="5">
        <v>2.8500000000000005</v>
      </c>
      <c r="J11" s="71">
        <v>0.74999999999999989</v>
      </c>
      <c r="K11" s="35"/>
      <c r="L11" s="70">
        <v>0</v>
      </c>
      <c r="M11" s="5">
        <v>0</v>
      </c>
      <c r="N11" s="33">
        <v>0.5</v>
      </c>
      <c r="O11" s="71">
        <v>0</v>
      </c>
      <c r="P11" s="35"/>
      <c r="Q11" s="70">
        <v>0.79999999999999993</v>
      </c>
      <c r="R11" s="200">
        <v>0</v>
      </c>
      <c r="S11" s="5">
        <v>0.5</v>
      </c>
      <c r="T11" s="130">
        <v>0</v>
      </c>
      <c r="U11" s="35"/>
      <c r="V11" s="90">
        <f t="shared" si="0"/>
        <v>23.799999999999983</v>
      </c>
    </row>
    <row r="12" spans="1:22" x14ac:dyDescent="0.2">
      <c r="A12" s="280" t="s">
        <v>289</v>
      </c>
      <c r="B12" s="56"/>
      <c r="C12" s="62" t="s">
        <v>8</v>
      </c>
      <c r="D12" s="42"/>
      <c r="E12" s="42" t="s">
        <v>117</v>
      </c>
      <c r="F12" s="42"/>
      <c r="G12" s="70">
        <v>9.375</v>
      </c>
      <c r="H12" s="200">
        <v>0.1428571428571429</v>
      </c>
      <c r="I12" s="5">
        <v>2.7750000000000012</v>
      </c>
      <c r="J12" s="71">
        <v>0.15</v>
      </c>
      <c r="K12" s="35"/>
      <c r="L12" s="70">
        <v>0</v>
      </c>
      <c r="M12" s="5">
        <v>0</v>
      </c>
      <c r="N12" s="33">
        <v>0</v>
      </c>
      <c r="O12" s="71">
        <v>0</v>
      </c>
      <c r="P12" s="35"/>
      <c r="Q12" s="70">
        <v>0.75</v>
      </c>
      <c r="R12" s="200">
        <v>0</v>
      </c>
      <c r="S12" s="5">
        <v>0</v>
      </c>
      <c r="T12" s="130">
        <v>0</v>
      </c>
      <c r="U12" s="35"/>
      <c r="V12" s="90">
        <f t="shared" si="0"/>
        <v>13.192857142857145</v>
      </c>
    </row>
    <row r="13" spans="1:22" x14ac:dyDescent="0.2">
      <c r="A13" s="280" t="s">
        <v>290</v>
      </c>
      <c r="B13" s="55"/>
      <c r="C13" s="59" t="s">
        <v>9</v>
      </c>
      <c r="D13" s="36" t="s">
        <v>118</v>
      </c>
      <c r="E13" s="36"/>
      <c r="F13" s="36"/>
      <c r="G13" s="70">
        <v>86.057103416967067</v>
      </c>
      <c r="H13" s="200">
        <v>95.43293373293389</v>
      </c>
      <c r="I13" s="5">
        <v>81.733400000000131</v>
      </c>
      <c r="J13" s="71">
        <v>11.449999999999996</v>
      </c>
      <c r="K13" s="35"/>
      <c r="L13" s="70">
        <v>1</v>
      </c>
      <c r="M13" s="5">
        <v>1</v>
      </c>
      <c r="N13" s="33">
        <v>2</v>
      </c>
      <c r="O13" s="71">
        <v>0</v>
      </c>
      <c r="P13" s="35"/>
      <c r="Q13" s="70">
        <v>4.0000000000000009</v>
      </c>
      <c r="R13" s="200">
        <v>1</v>
      </c>
      <c r="S13" s="5">
        <v>3.1999999999999997</v>
      </c>
      <c r="T13" s="130">
        <v>0</v>
      </c>
      <c r="U13" s="35"/>
      <c r="V13" s="90">
        <f t="shared" si="0"/>
        <v>286.87343714990106</v>
      </c>
    </row>
    <row r="14" spans="1:22" x14ac:dyDescent="0.2">
      <c r="A14" s="280" t="s">
        <v>291</v>
      </c>
      <c r="B14" s="55"/>
      <c r="C14" s="62" t="s">
        <v>10</v>
      </c>
      <c r="D14" s="42" t="s">
        <v>119</v>
      </c>
      <c r="E14" s="42"/>
      <c r="F14" s="42"/>
      <c r="G14" s="70">
        <v>39.000000000000014</v>
      </c>
      <c r="H14" s="200">
        <v>35.626190476190473</v>
      </c>
      <c r="I14" s="5">
        <v>42.949999999999996</v>
      </c>
      <c r="J14" s="71">
        <v>6.166666666666667</v>
      </c>
      <c r="K14" s="35"/>
      <c r="L14" s="70">
        <v>23.999999999999975</v>
      </c>
      <c r="M14" s="5">
        <v>14.999999999999996</v>
      </c>
      <c r="N14" s="33">
        <v>0</v>
      </c>
      <c r="O14" s="71">
        <v>0</v>
      </c>
      <c r="P14" s="35"/>
      <c r="Q14" s="70">
        <v>1</v>
      </c>
      <c r="R14" s="200">
        <v>1</v>
      </c>
      <c r="S14" s="5">
        <v>0</v>
      </c>
      <c r="T14" s="130">
        <v>2</v>
      </c>
      <c r="U14" s="35"/>
      <c r="V14" s="90">
        <f t="shared" si="0"/>
        <v>166.74285714285713</v>
      </c>
    </row>
    <row r="15" spans="1:22" x14ac:dyDescent="0.2">
      <c r="A15" s="280" t="s">
        <v>292</v>
      </c>
      <c r="B15" s="55"/>
      <c r="C15" s="59" t="s">
        <v>11</v>
      </c>
      <c r="D15" s="36" t="s">
        <v>120</v>
      </c>
      <c r="E15" s="36"/>
      <c r="F15" s="36"/>
      <c r="G15" s="70">
        <v>184.18700000000001</v>
      </c>
      <c r="H15" s="200">
        <v>190.70033333333129</v>
      </c>
      <c r="I15" s="5">
        <v>184.87599999999813</v>
      </c>
      <c r="J15" s="71">
        <v>9.9609999999999967</v>
      </c>
      <c r="K15" s="35"/>
      <c r="L15" s="70">
        <v>2</v>
      </c>
      <c r="M15" s="5">
        <v>0</v>
      </c>
      <c r="N15" s="33">
        <v>0</v>
      </c>
      <c r="O15" s="71">
        <v>0</v>
      </c>
      <c r="P15" s="35"/>
      <c r="Q15" s="70">
        <v>9</v>
      </c>
      <c r="R15" s="200">
        <v>2.333333333333333</v>
      </c>
      <c r="S15" s="5">
        <v>6.0700000000000029</v>
      </c>
      <c r="T15" s="130">
        <v>0.2</v>
      </c>
      <c r="U15" s="35"/>
      <c r="V15" s="90">
        <f t="shared" si="0"/>
        <v>589.32766666666294</v>
      </c>
    </row>
    <row r="16" spans="1:22" x14ac:dyDescent="0.2">
      <c r="A16" s="280" t="s">
        <v>293</v>
      </c>
      <c r="B16" s="55"/>
      <c r="C16" s="62" t="s">
        <v>12</v>
      </c>
      <c r="D16" s="42"/>
      <c r="E16" s="42" t="s">
        <v>121</v>
      </c>
      <c r="F16" s="42"/>
      <c r="G16" s="70">
        <v>20</v>
      </c>
      <c r="H16" s="200">
        <v>16.333333333333311</v>
      </c>
      <c r="I16" s="5">
        <v>24.233333333333288</v>
      </c>
      <c r="J16" s="71">
        <v>1.9999999999999998</v>
      </c>
      <c r="K16" s="35"/>
      <c r="L16" s="70">
        <v>1</v>
      </c>
      <c r="M16" s="5">
        <v>0</v>
      </c>
      <c r="N16" s="33">
        <v>0</v>
      </c>
      <c r="O16" s="71">
        <v>0</v>
      </c>
      <c r="P16" s="35"/>
      <c r="Q16" s="70">
        <v>0</v>
      </c>
      <c r="R16" s="200">
        <v>2.6666666666666665</v>
      </c>
      <c r="S16" s="5">
        <v>0</v>
      </c>
      <c r="T16" s="130">
        <v>0</v>
      </c>
      <c r="U16" s="35"/>
      <c r="V16" s="90">
        <f t="shared" si="0"/>
        <v>66.233333333333277</v>
      </c>
    </row>
    <row r="17" spans="1:22" x14ac:dyDescent="0.2">
      <c r="A17" s="280" t="s">
        <v>294</v>
      </c>
      <c r="B17" s="55"/>
      <c r="C17" s="59" t="s">
        <v>13</v>
      </c>
      <c r="D17" s="36" t="s">
        <v>122</v>
      </c>
      <c r="E17" s="36"/>
      <c r="F17" s="36"/>
      <c r="G17" s="70">
        <v>0.16500000000000001</v>
      </c>
      <c r="H17" s="200">
        <v>0</v>
      </c>
      <c r="I17" s="5">
        <v>0</v>
      </c>
      <c r="J17" s="71">
        <v>6.2000000000000006E-2</v>
      </c>
      <c r="K17" s="35"/>
      <c r="L17" s="70">
        <v>0</v>
      </c>
      <c r="M17" s="5">
        <v>0</v>
      </c>
      <c r="N17" s="33">
        <v>0</v>
      </c>
      <c r="O17" s="71">
        <v>0</v>
      </c>
      <c r="P17" s="35"/>
      <c r="Q17" s="70">
        <v>0</v>
      </c>
      <c r="R17" s="200">
        <v>0</v>
      </c>
      <c r="S17" s="5">
        <v>0</v>
      </c>
      <c r="T17" s="130">
        <v>0</v>
      </c>
      <c r="U17" s="35"/>
      <c r="V17" s="90">
        <f t="shared" si="0"/>
        <v>0.22700000000000001</v>
      </c>
    </row>
    <row r="18" spans="1:22" x14ac:dyDescent="0.2">
      <c r="A18" s="280" t="s">
        <v>295</v>
      </c>
      <c r="B18" s="55"/>
      <c r="C18" s="59" t="s">
        <v>14</v>
      </c>
      <c r="D18" s="36"/>
      <c r="E18" s="36" t="s">
        <v>123</v>
      </c>
      <c r="F18" s="36"/>
      <c r="G18" s="70">
        <v>58.998576714403804</v>
      </c>
      <c r="H18" s="200">
        <v>49.712470862471022</v>
      </c>
      <c r="I18" s="5">
        <v>10.424999999999994</v>
      </c>
      <c r="J18" s="71">
        <v>43.704756909756981</v>
      </c>
      <c r="K18" s="35"/>
      <c r="L18" s="70">
        <v>0</v>
      </c>
      <c r="M18" s="5">
        <v>0</v>
      </c>
      <c r="N18" s="33">
        <v>0</v>
      </c>
      <c r="O18" s="71">
        <v>0</v>
      </c>
      <c r="P18" s="35"/>
      <c r="Q18" s="70">
        <v>0.89939939939939939</v>
      </c>
      <c r="R18" s="200">
        <v>1.0333333333333332</v>
      </c>
      <c r="S18" s="5">
        <v>0</v>
      </c>
      <c r="T18" s="130">
        <v>3.2600000000000007</v>
      </c>
      <c r="U18" s="35"/>
      <c r="V18" s="90">
        <f t="shared" si="0"/>
        <v>168.03353721936449</v>
      </c>
    </row>
    <row r="19" spans="1:22" x14ac:dyDescent="0.2">
      <c r="A19" s="280" t="s">
        <v>296</v>
      </c>
      <c r="B19" s="55"/>
      <c r="C19" s="59" t="s">
        <v>15</v>
      </c>
      <c r="D19" s="36"/>
      <c r="E19" s="36" t="s">
        <v>124</v>
      </c>
      <c r="F19" s="36"/>
      <c r="G19" s="70">
        <v>28.80095923261398</v>
      </c>
      <c r="H19" s="200">
        <v>28.933333333333266</v>
      </c>
      <c r="I19" s="5">
        <v>3.8250000000000002</v>
      </c>
      <c r="J19" s="71">
        <v>24.73238428238426</v>
      </c>
      <c r="K19" s="35"/>
      <c r="L19" s="70">
        <v>0</v>
      </c>
      <c r="M19" s="5">
        <v>0</v>
      </c>
      <c r="N19" s="33">
        <v>0</v>
      </c>
      <c r="O19" s="71">
        <v>0</v>
      </c>
      <c r="P19" s="35"/>
      <c r="Q19" s="70">
        <v>0.5</v>
      </c>
      <c r="R19" s="200">
        <v>0.4</v>
      </c>
      <c r="S19" s="5">
        <v>0</v>
      </c>
      <c r="T19" s="130">
        <v>0.25</v>
      </c>
      <c r="U19" s="35"/>
      <c r="V19" s="90">
        <f t="shared" si="0"/>
        <v>87.441676848331511</v>
      </c>
    </row>
    <row r="20" spans="1:22" x14ac:dyDescent="0.2">
      <c r="A20" s="280" t="s">
        <v>297</v>
      </c>
      <c r="B20" s="55"/>
      <c r="C20" s="62" t="s">
        <v>16</v>
      </c>
      <c r="D20" s="42"/>
      <c r="E20" s="42" t="s">
        <v>125</v>
      </c>
      <c r="F20" s="42"/>
      <c r="G20" s="70">
        <v>15.999999999999977</v>
      </c>
      <c r="H20" s="200">
        <v>18.491267066267035</v>
      </c>
      <c r="I20" s="5">
        <v>2.95</v>
      </c>
      <c r="J20" s="71">
        <v>7.4581734931734882</v>
      </c>
      <c r="K20" s="35"/>
      <c r="L20" s="70">
        <v>0</v>
      </c>
      <c r="M20" s="5">
        <v>0</v>
      </c>
      <c r="N20" s="33">
        <v>0</v>
      </c>
      <c r="O20" s="71">
        <v>0</v>
      </c>
      <c r="P20" s="35"/>
      <c r="Q20" s="70">
        <v>0.99999999999999989</v>
      </c>
      <c r="R20" s="200">
        <v>0.52500000000000002</v>
      </c>
      <c r="S20" s="5">
        <v>0</v>
      </c>
      <c r="T20" s="130">
        <v>0.22</v>
      </c>
      <c r="U20" s="35"/>
      <c r="V20" s="90">
        <f t="shared" si="0"/>
        <v>46.644440559440504</v>
      </c>
    </row>
    <row r="21" spans="1:22" x14ac:dyDescent="0.2">
      <c r="A21" s="280" t="s">
        <v>298</v>
      </c>
      <c r="B21" s="55"/>
      <c r="C21" s="59" t="s">
        <v>18</v>
      </c>
      <c r="D21" s="36"/>
      <c r="E21" s="36" t="s">
        <v>18</v>
      </c>
      <c r="F21" s="36"/>
      <c r="G21" s="70">
        <v>0</v>
      </c>
      <c r="H21" s="200">
        <v>0</v>
      </c>
      <c r="I21" s="5">
        <v>1</v>
      </c>
      <c r="J21" s="71">
        <v>0.4</v>
      </c>
      <c r="K21" s="35"/>
      <c r="L21" s="70">
        <v>0</v>
      </c>
      <c r="M21" s="5">
        <v>0</v>
      </c>
      <c r="N21" s="33">
        <v>0</v>
      </c>
      <c r="O21" s="71">
        <v>0</v>
      </c>
      <c r="P21" s="35"/>
      <c r="Q21" s="70">
        <v>0</v>
      </c>
      <c r="R21" s="200">
        <v>0</v>
      </c>
      <c r="S21" s="5">
        <v>0</v>
      </c>
      <c r="T21" s="130">
        <v>0</v>
      </c>
      <c r="U21" s="35"/>
      <c r="V21" s="90">
        <f t="shared" si="0"/>
        <v>1.4</v>
      </c>
    </row>
    <row r="22" spans="1:22" x14ac:dyDescent="0.2">
      <c r="A22" s="280" t="s">
        <v>299</v>
      </c>
      <c r="B22" s="55"/>
      <c r="C22" s="59" t="s">
        <v>19</v>
      </c>
      <c r="D22" s="36"/>
      <c r="E22" s="36" t="s">
        <v>127</v>
      </c>
      <c r="F22" s="36"/>
      <c r="G22" s="70">
        <v>13.400979116806443</v>
      </c>
      <c r="H22" s="200">
        <v>20.049999999999962</v>
      </c>
      <c r="I22" s="5">
        <v>2.8000000000000007</v>
      </c>
      <c r="J22" s="71">
        <v>23.268987678987614</v>
      </c>
      <c r="K22" s="35"/>
      <c r="L22" s="70">
        <v>0</v>
      </c>
      <c r="M22" s="5">
        <v>0</v>
      </c>
      <c r="N22" s="33">
        <v>0</v>
      </c>
      <c r="O22" s="71">
        <v>0</v>
      </c>
      <c r="P22" s="35"/>
      <c r="Q22" s="70">
        <v>0</v>
      </c>
      <c r="R22" s="200">
        <v>0.4</v>
      </c>
      <c r="S22" s="5">
        <v>0</v>
      </c>
      <c r="T22" s="130">
        <v>1.02</v>
      </c>
      <c r="U22" s="35"/>
      <c r="V22" s="90">
        <f t="shared" si="0"/>
        <v>60.939966795794021</v>
      </c>
    </row>
    <row r="23" spans="1:22" x14ac:dyDescent="0.2">
      <c r="A23" s="280" t="s">
        <v>300</v>
      </c>
      <c r="B23" s="55"/>
      <c r="C23" s="62" t="s">
        <v>20</v>
      </c>
      <c r="D23" s="42"/>
      <c r="E23" s="42" t="s">
        <v>128</v>
      </c>
      <c r="F23" s="42"/>
      <c r="G23" s="70">
        <v>50.800378516205669</v>
      </c>
      <c r="H23" s="200">
        <v>55.563328338328546</v>
      </c>
      <c r="I23" s="5">
        <v>6.1750000000000016</v>
      </c>
      <c r="J23" s="71">
        <v>43.221811521811595</v>
      </c>
      <c r="K23" s="35"/>
      <c r="L23" s="70">
        <v>0</v>
      </c>
      <c r="M23" s="5">
        <v>0</v>
      </c>
      <c r="N23" s="33">
        <v>0</v>
      </c>
      <c r="O23" s="71">
        <v>0</v>
      </c>
      <c r="P23" s="35"/>
      <c r="Q23" s="70">
        <v>0.99999999999999989</v>
      </c>
      <c r="R23" s="200">
        <v>0.72500000000000009</v>
      </c>
      <c r="S23" s="5">
        <v>0</v>
      </c>
      <c r="T23" s="130">
        <v>0.25</v>
      </c>
      <c r="U23" s="35"/>
      <c r="V23" s="90">
        <f t="shared" si="0"/>
        <v>157.73551837634579</v>
      </c>
    </row>
    <row r="24" spans="1:22" x14ac:dyDescent="0.2">
      <c r="A24" s="280" t="s">
        <v>301</v>
      </c>
      <c r="B24" s="56"/>
      <c r="C24" s="59" t="s">
        <v>17</v>
      </c>
      <c r="D24" s="36"/>
      <c r="E24" s="36" t="s">
        <v>126</v>
      </c>
      <c r="F24" s="36"/>
      <c r="G24" s="70">
        <v>19</v>
      </c>
      <c r="H24" s="200">
        <v>27.049999999999994</v>
      </c>
      <c r="I24" s="5">
        <v>22.416666666666668</v>
      </c>
      <c r="J24" s="71">
        <v>5.2498001998002009</v>
      </c>
      <c r="K24" s="35"/>
      <c r="L24" s="70">
        <v>0</v>
      </c>
      <c r="M24" s="5">
        <v>0</v>
      </c>
      <c r="N24" s="33">
        <v>0</v>
      </c>
      <c r="O24" s="71">
        <v>0</v>
      </c>
      <c r="P24" s="35"/>
      <c r="Q24" s="70">
        <v>4</v>
      </c>
      <c r="R24" s="200">
        <v>1.6666666666666667</v>
      </c>
      <c r="S24" s="5">
        <v>0</v>
      </c>
      <c r="T24" s="130">
        <v>1</v>
      </c>
      <c r="U24" s="35"/>
      <c r="V24" s="90">
        <f t="shared" si="0"/>
        <v>80.383133533133545</v>
      </c>
    </row>
    <row r="25" spans="1:22" x14ac:dyDescent="0.2">
      <c r="A25" s="280" t="s">
        <v>302</v>
      </c>
      <c r="B25" s="55"/>
      <c r="C25" s="59" t="s">
        <v>21</v>
      </c>
      <c r="D25" s="36" t="s">
        <v>129</v>
      </c>
      <c r="E25" s="36"/>
      <c r="F25" s="36"/>
      <c r="G25" s="70">
        <v>60.999999999999943</v>
      </c>
      <c r="H25" s="200">
        <v>59.999999999999687</v>
      </c>
      <c r="I25" s="5">
        <v>49.876999999999839</v>
      </c>
      <c r="J25" s="71">
        <v>2</v>
      </c>
      <c r="K25" s="35"/>
      <c r="L25" s="70">
        <v>0</v>
      </c>
      <c r="M25" s="5">
        <v>0</v>
      </c>
      <c r="N25" s="33">
        <v>0</v>
      </c>
      <c r="O25" s="71">
        <v>0</v>
      </c>
      <c r="P25" s="35"/>
      <c r="Q25" s="70">
        <v>4.4000000000000004</v>
      </c>
      <c r="R25" s="200">
        <v>2</v>
      </c>
      <c r="S25" s="5">
        <v>2.9999999999999991</v>
      </c>
      <c r="T25" s="130">
        <v>0</v>
      </c>
      <c r="U25" s="35"/>
      <c r="V25" s="90">
        <f t="shared" si="0"/>
        <v>182.27699999999948</v>
      </c>
    </row>
    <row r="26" spans="1:22" x14ac:dyDescent="0.2">
      <c r="A26" s="280" t="s">
        <v>303</v>
      </c>
      <c r="B26" s="56"/>
      <c r="C26" s="102" t="s">
        <v>22</v>
      </c>
      <c r="D26" s="50" t="s">
        <v>130</v>
      </c>
      <c r="E26" s="50"/>
      <c r="F26" s="50"/>
      <c r="G26" s="72">
        <v>48.500000000000149</v>
      </c>
      <c r="H26" s="201">
        <v>33.739999999999952</v>
      </c>
      <c r="I26" s="7">
        <v>36.933599999999991</v>
      </c>
      <c r="J26" s="73">
        <v>3.0000000000000004</v>
      </c>
      <c r="K26" s="236"/>
      <c r="L26" s="72">
        <v>1</v>
      </c>
      <c r="M26" s="7">
        <v>0</v>
      </c>
      <c r="N26" s="34">
        <v>0</v>
      </c>
      <c r="O26" s="73">
        <v>0</v>
      </c>
      <c r="P26" s="236"/>
      <c r="Q26" s="72">
        <v>1.081</v>
      </c>
      <c r="R26" s="201">
        <v>2.6</v>
      </c>
      <c r="S26" s="7">
        <v>0</v>
      </c>
      <c r="T26" s="147">
        <v>0</v>
      </c>
      <c r="U26" s="236"/>
      <c r="V26" s="223">
        <f t="shared" si="0"/>
        <v>126.85460000000008</v>
      </c>
    </row>
    <row r="27" spans="1:22" s="2" customFormat="1" x14ac:dyDescent="0.2">
      <c r="B27" s="57" t="s">
        <v>102</v>
      </c>
      <c r="C27" s="61"/>
      <c r="D27" s="47"/>
      <c r="E27" s="47"/>
      <c r="F27" s="47"/>
      <c r="G27" s="74">
        <f>SUM(G7:G26)</f>
        <v>719.40999699699694</v>
      </c>
      <c r="H27" s="202">
        <f t="shared" ref="H27:J27" si="1">SUM(H7:H26)</f>
        <v>724.40766666666445</v>
      </c>
      <c r="I27" s="44">
        <f t="shared" si="1"/>
        <v>536.38933333333148</v>
      </c>
      <c r="J27" s="75">
        <f t="shared" si="1"/>
        <v>217.3231998001998</v>
      </c>
      <c r="K27" s="46"/>
      <c r="L27" s="74">
        <f t="shared" ref="L27:O27" si="2">SUM(L7:L26)</f>
        <v>28.999999999999975</v>
      </c>
      <c r="M27" s="44">
        <f t="shared" si="2"/>
        <v>15.999999999999996</v>
      </c>
      <c r="N27" s="46">
        <f t="shared" si="2"/>
        <v>2.5</v>
      </c>
      <c r="O27" s="75">
        <f t="shared" si="2"/>
        <v>0</v>
      </c>
      <c r="P27" s="46"/>
      <c r="Q27" s="74">
        <f t="shared" ref="Q27:T27" si="3">SUM(Q7:Q26)</f>
        <v>41.880399399399401</v>
      </c>
      <c r="R27" s="202">
        <f t="shared" si="3"/>
        <v>26.350000000000005</v>
      </c>
      <c r="S27" s="44">
        <f t="shared" si="3"/>
        <v>16.770000000000003</v>
      </c>
      <c r="T27" s="143">
        <f t="shared" si="3"/>
        <v>10.200000000000001</v>
      </c>
      <c r="U27" s="46"/>
      <c r="V27" s="86">
        <f>SUM(V7:V26)</f>
        <v>2340.2305961965922</v>
      </c>
    </row>
    <row r="28" spans="1:22" x14ac:dyDescent="0.2">
      <c r="B28" s="56"/>
      <c r="C28" s="102"/>
      <c r="D28" s="50"/>
      <c r="E28" s="50"/>
      <c r="F28" s="50"/>
      <c r="G28" s="81"/>
      <c r="H28" s="203"/>
      <c r="I28" s="8"/>
      <c r="J28" s="82"/>
      <c r="K28" s="35"/>
      <c r="L28" s="81"/>
      <c r="M28" s="8"/>
      <c r="N28" s="35"/>
      <c r="O28" s="82"/>
      <c r="P28" s="35"/>
      <c r="Q28" s="124"/>
      <c r="R28" s="203"/>
      <c r="S28" s="8"/>
      <c r="T28" s="142"/>
      <c r="U28" s="35"/>
      <c r="V28" s="101"/>
    </row>
    <row r="29" spans="1:22" x14ac:dyDescent="0.2">
      <c r="B29" s="52" t="s">
        <v>95</v>
      </c>
      <c r="C29" s="58"/>
      <c r="D29" s="42"/>
      <c r="E29" s="42"/>
      <c r="F29" s="42"/>
      <c r="G29" s="76"/>
      <c r="H29" s="199"/>
      <c r="I29" s="39"/>
      <c r="J29" s="77"/>
      <c r="K29" s="35"/>
      <c r="L29" s="76"/>
      <c r="M29" s="39"/>
      <c r="N29" s="41"/>
      <c r="O29" s="77"/>
      <c r="P29" s="35"/>
      <c r="Q29" s="76"/>
      <c r="R29" s="199"/>
      <c r="S29" s="39"/>
      <c r="T29" s="146"/>
      <c r="U29" s="35"/>
      <c r="V29" s="222"/>
    </row>
    <row r="30" spans="1:22" x14ac:dyDescent="0.2">
      <c r="A30" s="280" t="s">
        <v>304</v>
      </c>
      <c r="B30" s="53"/>
      <c r="C30" s="59" t="s">
        <v>23</v>
      </c>
      <c r="D30" s="36" t="s">
        <v>131</v>
      </c>
      <c r="E30" s="36"/>
      <c r="F30" s="36"/>
      <c r="G30" s="70">
        <v>114.00000000000108</v>
      </c>
      <c r="H30" s="200">
        <v>104.00000000000004</v>
      </c>
      <c r="I30" s="5">
        <v>109.75000000000101</v>
      </c>
      <c r="J30" s="71">
        <v>4.8000000000000007</v>
      </c>
      <c r="K30" s="35"/>
      <c r="L30" s="70">
        <v>1</v>
      </c>
      <c r="M30" s="5">
        <v>0</v>
      </c>
      <c r="N30" s="33">
        <v>0</v>
      </c>
      <c r="O30" s="71">
        <v>0</v>
      </c>
      <c r="P30" s="35"/>
      <c r="Q30" s="70">
        <v>42.000000000000057</v>
      </c>
      <c r="R30" s="200">
        <v>47.250000000000014</v>
      </c>
      <c r="S30" s="5">
        <v>32.999999999999936</v>
      </c>
      <c r="T30" s="130">
        <v>1</v>
      </c>
      <c r="U30" s="35"/>
      <c r="V30" s="90">
        <f t="shared" ref="V30:V47" si="4">SUM(G30:T30)</f>
        <v>456.80000000000217</v>
      </c>
    </row>
    <row r="31" spans="1:22" x14ac:dyDescent="0.2">
      <c r="A31" s="280" t="s">
        <v>305</v>
      </c>
      <c r="B31" s="55"/>
      <c r="C31" s="59" t="s">
        <v>24</v>
      </c>
      <c r="D31" s="36" t="s">
        <v>132</v>
      </c>
      <c r="E31" s="36"/>
      <c r="F31" s="36"/>
      <c r="G31" s="70">
        <v>30.003003003002952</v>
      </c>
      <c r="H31" s="200">
        <v>26.497504990019905</v>
      </c>
      <c r="I31" s="5">
        <v>33.699500998003948</v>
      </c>
      <c r="J31" s="71">
        <v>5.1000000000000023</v>
      </c>
      <c r="K31" s="35"/>
      <c r="L31" s="70">
        <v>0</v>
      </c>
      <c r="M31" s="5">
        <v>0</v>
      </c>
      <c r="N31" s="33">
        <v>0</v>
      </c>
      <c r="O31" s="71">
        <v>0</v>
      </c>
      <c r="P31" s="35"/>
      <c r="Q31" s="70">
        <v>4.1506006006006011</v>
      </c>
      <c r="R31" s="200">
        <v>1.4495009980039919</v>
      </c>
      <c r="S31" s="5">
        <v>2.3499999999999996</v>
      </c>
      <c r="T31" s="130">
        <v>0</v>
      </c>
      <c r="U31" s="35"/>
      <c r="V31" s="90">
        <f t="shared" si="4"/>
        <v>103.2501105896314</v>
      </c>
    </row>
    <row r="32" spans="1:22" x14ac:dyDescent="0.2">
      <c r="A32" s="280" t="s">
        <v>306</v>
      </c>
      <c r="B32" s="56"/>
      <c r="C32" s="59" t="s">
        <v>25</v>
      </c>
      <c r="D32" s="36" t="s">
        <v>133</v>
      </c>
      <c r="E32" s="36"/>
      <c r="F32" s="36"/>
      <c r="G32" s="70">
        <v>191.80000000000103</v>
      </c>
      <c r="H32" s="200">
        <v>219.11466666666385</v>
      </c>
      <c r="I32" s="5">
        <v>184.0669999999983</v>
      </c>
      <c r="J32" s="71">
        <v>13.19980019980019</v>
      </c>
      <c r="K32" s="35"/>
      <c r="L32" s="70">
        <v>0</v>
      </c>
      <c r="M32" s="5">
        <v>0</v>
      </c>
      <c r="N32" s="33">
        <v>0</v>
      </c>
      <c r="O32" s="71">
        <v>0</v>
      </c>
      <c r="P32" s="35"/>
      <c r="Q32" s="70">
        <v>10.900000000000002</v>
      </c>
      <c r="R32" s="200">
        <v>10.649999999999997</v>
      </c>
      <c r="S32" s="5">
        <v>6.8000000000000025</v>
      </c>
      <c r="T32" s="130">
        <v>0.8</v>
      </c>
      <c r="U32" s="35"/>
      <c r="V32" s="90">
        <f t="shared" si="4"/>
        <v>637.33146686646319</v>
      </c>
    </row>
    <row r="33" spans="1:22" x14ac:dyDescent="0.2">
      <c r="A33" s="280" t="s">
        <v>307</v>
      </c>
      <c r="B33" s="53"/>
      <c r="C33" s="60" t="s">
        <v>26</v>
      </c>
      <c r="D33" s="36" t="s">
        <v>134</v>
      </c>
      <c r="E33" s="36"/>
      <c r="F33" s="36"/>
      <c r="G33" s="70">
        <v>0</v>
      </c>
      <c r="H33" s="200">
        <v>0</v>
      </c>
      <c r="I33" s="5">
        <v>0</v>
      </c>
      <c r="J33" s="71">
        <v>0</v>
      </c>
      <c r="K33" s="35"/>
      <c r="L33" s="70">
        <v>0</v>
      </c>
      <c r="M33" s="5">
        <v>0</v>
      </c>
      <c r="N33" s="33">
        <v>0</v>
      </c>
      <c r="O33" s="71">
        <v>0</v>
      </c>
      <c r="P33" s="35"/>
      <c r="Q33" s="70">
        <v>0</v>
      </c>
      <c r="R33" s="200">
        <v>0</v>
      </c>
      <c r="S33" s="5">
        <v>0</v>
      </c>
      <c r="T33" s="130">
        <v>0</v>
      </c>
      <c r="U33" s="35"/>
      <c r="V33" s="90">
        <f t="shared" si="4"/>
        <v>0</v>
      </c>
    </row>
    <row r="34" spans="1:22" x14ac:dyDescent="0.2">
      <c r="A34" s="280" t="s">
        <v>321</v>
      </c>
      <c r="B34" s="53"/>
      <c r="C34" s="59" t="s">
        <v>28</v>
      </c>
      <c r="D34" s="36"/>
      <c r="E34" s="36" t="s">
        <v>135</v>
      </c>
      <c r="F34" s="36"/>
      <c r="G34" s="70">
        <v>0</v>
      </c>
      <c r="H34" s="200">
        <v>0</v>
      </c>
      <c r="I34" s="5">
        <v>0</v>
      </c>
      <c r="J34" s="71">
        <v>0</v>
      </c>
      <c r="K34" s="35"/>
      <c r="L34" s="70">
        <v>0</v>
      </c>
      <c r="M34" s="5">
        <v>0</v>
      </c>
      <c r="N34" s="33">
        <v>0</v>
      </c>
      <c r="O34" s="71">
        <v>0</v>
      </c>
      <c r="P34" s="35"/>
      <c r="Q34" s="70">
        <v>0</v>
      </c>
      <c r="R34" s="200">
        <v>0</v>
      </c>
      <c r="S34" s="5">
        <v>0</v>
      </c>
      <c r="T34" s="130">
        <v>0</v>
      </c>
      <c r="U34" s="35"/>
      <c r="V34" s="90">
        <f t="shared" si="4"/>
        <v>0</v>
      </c>
    </row>
    <row r="35" spans="1:22" x14ac:dyDescent="0.2">
      <c r="A35" s="280" t="s">
        <v>308</v>
      </c>
      <c r="B35" s="55"/>
      <c r="C35" s="59" t="s">
        <v>27</v>
      </c>
      <c r="D35" s="36"/>
      <c r="E35" s="36"/>
      <c r="F35" s="36" t="s">
        <v>27</v>
      </c>
      <c r="G35" s="70">
        <v>16.75</v>
      </c>
      <c r="H35" s="200">
        <v>9.2166666666666668</v>
      </c>
      <c r="I35" s="5">
        <v>13.216666666666667</v>
      </c>
      <c r="J35" s="71">
        <v>1.25</v>
      </c>
      <c r="K35" s="35"/>
      <c r="L35" s="70">
        <v>0</v>
      </c>
      <c r="M35" s="5">
        <v>0</v>
      </c>
      <c r="N35" s="33">
        <v>0</v>
      </c>
      <c r="O35" s="71">
        <v>0</v>
      </c>
      <c r="P35" s="35"/>
      <c r="Q35" s="70">
        <v>2.8</v>
      </c>
      <c r="R35" s="200">
        <v>1</v>
      </c>
      <c r="S35" s="5">
        <v>2</v>
      </c>
      <c r="T35" s="130">
        <v>1</v>
      </c>
      <c r="U35" s="35"/>
      <c r="V35" s="90">
        <f t="shared" si="4"/>
        <v>47.233333333333334</v>
      </c>
    </row>
    <row r="36" spans="1:22" x14ac:dyDescent="0.2">
      <c r="A36" s="280" t="s">
        <v>309</v>
      </c>
      <c r="B36" s="55"/>
      <c r="C36" s="59" t="s">
        <v>29</v>
      </c>
      <c r="D36" s="36"/>
      <c r="E36" s="36"/>
      <c r="F36" s="36" t="s">
        <v>29</v>
      </c>
      <c r="G36" s="70">
        <v>21.152000000000037</v>
      </c>
      <c r="H36" s="200">
        <v>15.812511976047901</v>
      </c>
      <c r="I36" s="5">
        <v>28.374999999999989</v>
      </c>
      <c r="J36" s="71">
        <v>0.95</v>
      </c>
      <c r="K36" s="35"/>
      <c r="L36" s="70">
        <v>0</v>
      </c>
      <c r="M36" s="5">
        <v>0</v>
      </c>
      <c r="N36" s="33">
        <v>0</v>
      </c>
      <c r="O36" s="71">
        <v>0</v>
      </c>
      <c r="P36" s="35"/>
      <c r="Q36" s="70">
        <v>2.8730000000000011</v>
      </c>
      <c r="R36" s="200">
        <v>1.2495009980039919</v>
      </c>
      <c r="S36" s="5">
        <v>0.45</v>
      </c>
      <c r="T36" s="130">
        <v>0</v>
      </c>
      <c r="U36" s="35"/>
      <c r="V36" s="90">
        <f t="shared" si="4"/>
        <v>70.862012974051936</v>
      </c>
    </row>
    <row r="37" spans="1:22" x14ac:dyDescent="0.2">
      <c r="A37" s="280" t="s">
        <v>310</v>
      </c>
      <c r="B37" s="56"/>
      <c r="C37" s="59" t="s">
        <v>30</v>
      </c>
      <c r="D37" s="36"/>
      <c r="E37" s="36"/>
      <c r="F37" s="36" t="s">
        <v>30</v>
      </c>
      <c r="G37" s="70">
        <v>40.75</v>
      </c>
      <c r="H37" s="200">
        <v>30</v>
      </c>
      <c r="I37" s="5">
        <v>37.16675</v>
      </c>
      <c r="J37" s="71">
        <v>7.25</v>
      </c>
      <c r="K37" s="35"/>
      <c r="L37" s="70">
        <v>0</v>
      </c>
      <c r="M37" s="5">
        <v>0</v>
      </c>
      <c r="N37" s="33">
        <v>0</v>
      </c>
      <c r="O37" s="71">
        <v>0</v>
      </c>
      <c r="P37" s="35"/>
      <c r="Q37" s="70">
        <v>5.833333333333333</v>
      </c>
      <c r="R37" s="200">
        <v>4</v>
      </c>
      <c r="S37" s="5">
        <v>3</v>
      </c>
      <c r="T37" s="130">
        <v>0</v>
      </c>
      <c r="U37" s="35"/>
      <c r="V37" s="90">
        <f t="shared" si="4"/>
        <v>128.00008333333335</v>
      </c>
    </row>
    <row r="38" spans="1:22" x14ac:dyDescent="0.2">
      <c r="A38" s="280" t="s">
        <v>311</v>
      </c>
      <c r="B38" s="55"/>
      <c r="C38" s="59" t="s">
        <v>31</v>
      </c>
      <c r="D38" s="36"/>
      <c r="E38" s="36" t="s">
        <v>136</v>
      </c>
      <c r="F38" s="36"/>
      <c r="G38" s="70">
        <v>70.75</v>
      </c>
      <c r="H38" s="200">
        <v>65.25</v>
      </c>
      <c r="I38" s="5">
        <v>75</v>
      </c>
      <c r="J38" s="71">
        <v>10.5</v>
      </c>
      <c r="K38" s="35"/>
      <c r="L38" s="70">
        <v>0</v>
      </c>
      <c r="M38" s="5">
        <v>0</v>
      </c>
      <c r="N38" s="33">
        <v>0</v>
      </c>
      <c r="O38" s="71">
        <v>0</v>
      </c>
      <c r="P38" s="35"/>
      <c r="Q38" s="70">
        <v>14.416666666666666</v>
      </c>
      <c r="R38" s="200">
        <v>8.5</v>
      </c>
      <c r="S38" s="5">
        <v>7.5</v>
      </c>
      <c r="T38" s="130">
        <v>0</v>
      </c>
      <c r="U38" s="35"/>
      <c r="V38" s="90">
        <f t="shared" si="4"/>
        <v>251.91666666666666</v>
      </c>
    </row>
    <row r="39" spans="1:22" x14ac:dyDescent="0.2">
      <c r="A39" s="280" t="s">
        <v>312</v>
      </c>
      <c r="B39" s="55"/>
      <c r="C39" s="62" t="s">
        <v>32</v>
      </c>
      <c r="D39" s="36"/>
      <c r="E39" s="36"/>
      <c r="F39" s="36" t="s">
        <v>137</v>
      </c>
      <c r="G39" s="70">
        <v>0</v>
      </c>
      <c r="H39" s="200">
        <v>0</v>
      </c>
      <c r="I39" s="5">
        <v>0</v>
      </c>
      <c r="J39" s="71">
        <v>0</v>
      </c>
      <c r="K39" s="35"/>
      <c r="L39" s="70">
        <v>0</v>
      </c>
      <c r="M39" s="5">
        <v>0</v>
      </c>
      <c r="N39" s="33">
        <v>0</v>
      </c>
      <c r="O39" s="71">
        <v>0</v>
      </c>
      <c r="P39" s="35"/>
      <c r="Q39" s="70">
        <v>0</v>
      </c>
      <c r="R39" s="200">
        <v>0</v>
      </c>
      <c r="S39" s="5">
        <v>0</v>
      </c>
      <c r="T39" s="130">
        <v>0</v>
      </c>
      <c r="U39" s="35"/>
      <c r="V39" s="90">
        <f t="shared" si="4"/>
        <v>0</v>
      </c>
    </row>
    <row r="40" spans="1:22" x14ac:dyDescent="0.2">
      <c r="A40" s="280" t="s">
        <v>313</v>
      </c>
      <c r="B40" s="55"/>
      <c r="C40" s="59" t="s">
        <v>33</v>
      </c>
      <c r="D40" s="36"/>
      <c r="E40" s="36"/>
      <c r="F40" s="36" t="s">
        <v>138</v>
      </c>
      <c r="G40" s="70">
        <v>0</v>
      </c>
      <c r="H40" s="200">
        <v>0</v>
      </c>
      <c r="I40" s="5">
        <v>0</v>
      </c>
      <c r="J40" s="71">
        <v>0</v>
      </c>
      <c r="K40" s="35"/>
      <c r="L40" s="70">
        <v>0</v>
      </c>
      <c r="M40" s="5">
        <v>0</v>
      </c>
      <c r="N40" s="33">
        <v>0</v>
      </c>
      <c r="O40" s="71">
        <v>0</v>
      </c>
      <c r="P40" s="35"/>
      <c r="Q40" s="70">
        <v>0</v>
      </c>
      <c r="R40" s="200">
        <v>0</v>
      </c>
      <c r="S40" s="5">
        <v>0</v>
      </c>
      <c r="T40" s="130">
        <v>0</v>
      </c>
      <c r="U40" s="35"/>
      <c r="V40" s="90">
        <f t="shared" si="4"/>
        <v>0</v>
      </c>
    </row>
    <row r="41" spans="1:22" x14ac:dyDescent="0.2">
      <c r="A41" s="280" t="s">
        <v>314</v>
      </c>
      <c r="B41" s="55"/>
      <c r="C41" s="62" t="s">
        <v>34</v>
      </c>
      <c r="D41" s="36"/>
      <c r="E41" s="36"/>
      <c r="F41" s="36" t="s">
        <v>139</v>
      </c>
      <c r="G41" s="70">
        <v>0</v>
      </c>
      <c r="H41" s="200">
        <v>0</v>
      </c>
      <c r="I41" s="5">
        <v>0</v>
      </c>
      <c r="J41" s="71">
        <v>0</v>
      </c>
      <c r="K41" s="35"/>
      <c r="L41" s="70">
        <v>0</v>
      </c>
      <c r="M41" s="5">
        <v>0</v>
      </c>
      <c r="N41" s="33">
        <v>0</v>
      </c>
      <c r="O41" s="71">
        <v>0</v>
      </c>
      <c r="P41" s="35"/>
      <c r="Q41" s="70">
        <v>0</v>
      </c>
      <c r="R41" s="200">
        <v>0</v>
      </c>
      <c r="S41" s="5">
        <v>0</v>
      </c>
      <c r="T41" s="130">
        <v>0</v>
      </c>
      <c r="U41" s="35"/>
      <c r="V41" s="90">
        <f t="shared" si="4"/>
        <v>0</v>
      </c>
    </row>
    <row r="42" spans="1:22" x14ac:dyDescent="0.2">
      <c r="A42" s="280" t="s">
        <v>315</v>
      </c>
      <c r="B42" s="56"/>
      <c r="C42" s="59" t="s">
        <v>35</v>
      </c>
      <c r="D42" s="36"/>
      <c r="E42" s="36"/>
      <c r="F42" s="36" t="s">
        <v>140</v>
      </c>
      <c r="G42" s="70">
        <v>0</v>
      </c>
      <c r="H42" s="200">
        <v>0</v>
      </c>
      <c r="I42" s="5">
        <v>0</v>
      </c>
      <c r="J42" s="71">
        <v>0</v>
      </c>
      <c r="K42" s="35"/>
      <c r="L42" s="70">
        <v>0</v>
      </c>
      <c r="M42" s="5">
        <v>0</v>
      </c>
      <c r="N42" s="33">
        <v>0</v>
      </c>
      <c r="O42" s="71">
        <v>0</v>
      </c>
      <c r="P42" s="35"/>
      <c r="Q42" s="70">
        <v>0</v>
      </c>
      <c r="R42" s="200">
        <v>0</v>
      </c>
      <c r="S42" s="5">
        <v>0</v>
      </c>
      <c r="T42" s="130">
        <v>0</v>
      </c>
      <c r="U42" s="35"/>
      <c r="V42" s="90">
        <f t="shared" si="4"/>
        <v>0</v>
      </c>
    </row>
    <row r="43" spans="1:22" x14ac:dyDescent="0.2">
      <c r="A43" s="280" t="s">
        <v>316</v>
      </c>
      <c r="B43" s="55"/>
      <c r="C43" s="59" t="s">
        <v>36</v>
      </c>
      <c r="D43" s="36"/>
      <c r="E43" s="36" t="s">
        <v>141</v>
      </c>
      <c r="F43" s="36"/>
      <c r="G43" s="70">
        <v>37</v>
      </c>
      <c r="H43" s="200">
        <v>34</v>
      </c>
      <c r="I43" s="5">
        <v>34.800249999999991</v>
      </c>
      <c r="J43" s="71">
        <v>3.45</v>
      </c>
      <c r="K43" s="35"/>
      <c r="L43" s="70">
        <v>0</v>
      </c>
      <c r="M43" s="5">
        <v>0</v>
      </c>
      <c r="N43" s="33">
        <v>0</v>
      </c>
      <c r="O43" s="71">
        <v>0</v>
      </c>
      <c r="P43" s="35"/>
      <c r="Q43" s="70">
        <v>4.75</v>
      </c>
      <c r="R43" s="200">
        <v>3.5</v>
      </c>
      <c r="S43" s="5">
        <v>4.75</v>
      </c>
      <c r="T43" s="130">
        <v>0</v>
      </c>
      <c r="U43" s="35"/>
      <c r="V43" s="90">
        <f t="shared" si="4"/>
        <v>122.25024999999999</v>
      </c>
    </row>
    <row r="44" spans="1:22" x14ac:dyDescent="0.2">
      <c r="A44" s="280" t="s">
        <v>317</v>
      </c>
      <c r="B44" s="56"/>
      <c r="C44" s="62" t="s">
        <v>37</v>
      </c>
      <c r="D44" s="36" t="s">
        <v>142</v>
      </c>
      <c r="E44" s="36"/>
      <c r="F44" s="36"/>
      <c r="G44" s="70">
        <v>118.04400000000142</v>
      </c>
      <c r="H44" s="200">
        <v>134.00000000000082</v>
      </c>
      <c r="I44" s="5">
        <v>131.89300000000085</v>
      </c>
      <c r="J44" s="71">
        <v>23.899999999999949</v>
      </c>
      <c r="K44" s="35"/>
      <c r="L44" s="70">
        <v>11.999999999999995</v>
      </c>
      <c r="M44" s="5">
        <v>11.999999999999989</v>
      </c>
      <c r="N44" s="33">
        <v>1.9999999999999998</v>
      </c>
      <c r="O44" s="71">
        <v>0</v>
      </c>
      <c r="P44" s="35"/>
      <c r="Q44" s="70">
        <v>68.000000000000028</v>
      </c>
      <c r="R44" s="200">
        <v>58.000000000000249</v>
      </c>
      <c r="S44" s="5">
        <v>51.250000000000171</v>
      </c>
      <c r="T44" s="130">
        <v>2.3330000000000002</v>
      </c>
      <c r="U44" s="35"/>
      <c r="V44" s="90">
        <f t="shared" si="4"/>
        <v>613.42000000000337</v>
      </c>
    </row>
    <row r="45" spans="1:22" x14ac:dyDescent="0.2">
      <c r="A45" s="280" t="s">
        <v>318</v>
      </c>
      <c r="B45" s="55"/>
      <c r="C45" s="59" t="s">
        <v>38</v>
      </c>
      <c r="D45" s="36"/>
      <c r="E45" s="36" t="s">
        <v>143</v>
      </c>
      <c r="F45" s="36"/>
      <c r="G45" s="70">
        <v>0</v>
      </c>
      <c r="H45" s="200">
        <v>0</v>
      </c>
      <c r="I45" s="5">
        <v>0</v>
      </c>
      <c r="J45" s="71">
        <v>0</v>
      </c>
      <c r="K45" s="35"/>
      <c r="L45" s="70">
        <v>0</v>
      </c>
      <c r="M45" s="5">
        <v>0</v>
      </c>
      <c r="N45" s="33">
        <v>0</v>
      </c>
      <c r="O45" s="71">
        <v>0</v>
      </c>
      <c r="P45" s="35"/>
      <c r="Q45" s="70">
        <v>0</v>
      </c>
      <c r="R45" s="200">
        <v>0</v>
      </c>
      <c r="S45" s="5">
        <v>0</v>
      </c>
      <c r="T45" s="130">
        <v>0</v>
      </c>
      <c r="U45" s="35"/>
      <c r="V45" s="90">
        <f t="shared" si="4"/>
        <v>0</v>
      </c>
    </row>
    <row r="46" spans="1:22" x14ac:dyDescent="0.2">
      <c r="A46" s="280" t="s">
        <v>319</v>
      </c>
      <c r="B46" s="55"/>
      <c r="C46" s="59" t="s">
        <v>39</v>
      </c>
      <c r="D46" s="36" t="s">
        <v>144</v>
      </c>
      <c r="E46" s="36"/>
      <c r="F46" s="36"/>
      <c r="G46" s="70">
        <v>0</v>
      </c>
      <c r="H46" s="200">
        <v>15.91516966067865</v>
      </c>
      <c r="I46" s="5">
        <v>33.590416666666613</v>
      </c>
      <c r="J46" s="71">
        <v>14.733333333333333</v>
      </c>
      <c r="K46" s="35"/>
      <c r="L46" s="70">
        <v>0</v>
      </c>
      <c r="M46" s="5">
        <v>0</v>
      </c>
      <c r="N46" s="33">
        <v>0</v>
      </c>
      <c r="O46" s="71">
        <v>0</v>
      </c>
      <c r="P46" s="35"/>
      <c r="Q46" s="70">
        <v>0</v>
      </c>
      <c r="R46" s="200">
        <v>1.3333333333333335</v>
      </c>
      <c r="S46" s="5">
        <v>2.6500000000000004</v>
      </c>
      <c r="T46" s="130">
        <v>0</v>
      </c>
      <c r="U46" s="35"/>
      <c r="V46" s="90">
        <f t="shared" si="4"/>
        <v>68.222252994011924</v>
      </c>
    </row>
    <row r="47" spans="1:22" x14ac:dyDescent="0.2">
      <c r="A47" s="280" t="s">
        <v>320</v>
      </c>
      <c r="B47" s="56"/>
      <c r="C47" s="102" t="s">
        <v>40</v>
      </c>
      <c r="D47" s="37" t="s">
        <v>145</v>
      </c>
      <c r="E47" s="37"/>
      <c r="F47" s="37"/>
      <c r="G47" s="72">
        <v>31.5</v>
      </c>
      <c r="H47" s="201">
        <v>33.99999999999995</v>
      </c>
      <c r="I47" s="7">
        <v>42.000000000000057</v>
      </c>
      <c r="J47" s="73">
        <v>1.9999999999999998</v>
      </c>
      <c r="K47" s="236"/>
      <c r="L47" s="72">
        <v>1</v>
      </c>
      <c r="M47" s="7">
        <v>0</v>
      </c>
      <c r="N47" s="34">
        <v>1</v>
      </c>
      <c r="O47" s="73">
        <v>0</v>
      </c>
      <c r="P47" s="236"/>
      <c r="Q47" s="72">
        <v>19.25</v>
      </c>
      <c r="R47" s="201">
        <v>19.999999999999961</v>
      </c>
      <c r="S47" s="7">
        <v>9.9999999999999964</v>
      </c>
      <c r="T47" s="147">
        <v>1</v>
      </c>
      <c r="U47" s="236"/>
      <c r="V47" s="223">
        <f t="shared" si="4"/>
        <v>161.74999999999997</v>
      </c>
    </row>
    <row r="48" spans="1:22" s="2" customFormat="1" x14ac:dyDescent="0.2">
      <c r="B48" s="57" t="s">
        <v>103</v>
      </c>
      <c r="C48" s="61"/>
      <c r="D48" s="47"/>
      <c r="E48" s="47"/>
      <c r="F48" s="47"/>
      <c r="G48" s="74">
        <f>SUM(G30:G47)</f>
        <v>671.74900300300658</v>
      </c>
      <c r="H48" s="202">
        <f t="shared" ref="H48:J48" si="5">SUM(H30:H47)</f>
        <v>687.80651996007782</v>
      </c>
      <c r="I48" s="44">
        <f t="shared" si="5"/>
        <v>723.55858433133722</v>
      </c>
      <c r="J48" s="75">
        <f t="shared" si="5"/>
        <v>87.133133533133474</v>
      </c>
      <c r="K48" s="46"/>
      <c r="L48" s="74">
        <f t="shared" ref="L48:O48" si="6">SUM(L30:L47)</f>
        <v>13.999999999999995</v>
      </c>
      <c r="M48" s="44">
        <f t="shared" si="6"/>
        <v>11.999999999999989</v>
      </c>
      <c r="N48" s="46">
        <f t="shared" si="6"/>
        <v>3</v>
      </c>
      <c r="O48" s="75">
        <f t="shared" si="6"/>
        <v>0</v>
      </c>
      <c r="P48" s="46"/>
      <c r="Q48" s="74">
        <f t="shared" ref="Q48:T48" si="7">SUM(Q30:Q47)</f>
        <v>174.97360060060069</v>
      </c>
      <c r="R48" s="202">
        <f t="shared" si="7"/>
        <v>156.93233532934156</v>
      </c>
      <c r="S48" s="44">
        <f t="shared" si="7"/>
        <v>123.75000000000011</v>
      </c>
      <c r="T48" s="143">
        <f t="shared" si="7"/>
        <v>6.133</v>
      </c>
      <c r="U48" s="46"/>
      <c r="V48" s="86">
        <f>SUM(V30:V47)</f>
        <v>2661.0361767574973</v>
      </c>
    </row>
    <row r="49" spans="1:23" x14ac:dyDescent="0.2">
      <c r="B49" s="292"/>
      <c r="C49" s="293"/>
      <c r="D49" s="111"/>
      <c r="E49" s="111"/>
      <c r="F49" s="293"/>
      <c r="G49" s="287"/>
      <c r="H49" s="288"/>
      <c r="I49" s="288"/>
      <c r="J49" s="289"/>
      <c r="K49" s="133"/>
      <c r="L49" s="287"/>
      <c r="M49" s="290"/>
      <c r="N49" s="290"/>
      <c r="O49" s="291"/>
      <c r="P49" s="133"/>
      <c r="Q49" s="287"/>
      <c r="R49" s="288"/>
      <c r="S49" s="288"/>
      <c r="T49" s="289"/>
      <c r="U49" s="133"/>
      <c r="V49" s="225"/>
      <c r="W49" s="50"/>
    </row>
    <row r="50" spans="1:23" x14ac:dyDescent="0.2">
      <c r="A50" s="280" t="s">
        <v>322</v>
      </c>
      <c r="B50" s="52" t="s">
        <v>99</v>
      </c>
      <c r="C50" s="58"/>
      <c r="D50" s="99"/>
      <c r="E50" s="54"/>
      <c r="F50" s="54"/>
      <c r="G50" s="76">
        <v>0</v>
      </c>
      <c r="H50" s="199">
        <v>1</v>
      </c>
      <c r="I50" s="39">
        <v>0.17399999999999999</v>
      </c>
      <c r="J50" s="77">
        <v>0</v>
      </c>
      <c r="K50" s="35"/>
      <c r="L50" s="76">
        <v>0.5</v>
      </c>
      <c r="M50" s="39">
        <v>0</v>
      </c>
      <c r="N50" s="199">
        <v>0</v>
      </c>
      <c r="O50" s="77">
        <v>0</v>
      </c>
      <c r="P50" s="35"/>
      <c r="Q50" s="76">
        <v>0</v>
      </c>
      <c r="R50" s="199">
        <v>0</v>
      </c>
      <c r="S50" s="39">
        <v>0</v>
      </c>
      <c r="T50" s="146">
        <v>0</v>
      </c>
      <c r="U50" s="35"/>
      <c r="V50" s="90">
        <f t="shared" ref="V50:V59" si="8">SUM(G50:T50)</f>
        <v>1.6739999999999999</v>
      </c>
    </row>
    <row r="51" spans="1:23" x14ac:dyDescent="0.2">
      <c r="A51" s="280" t="s">
        <v>323</v>
      </c>
      <c r="B51" s="55"/>
      <c r="C51" s="59" t="s">
        <v>41</v>
      </c>
      <c r="D51" s="36" t="s">
        <v>146</v>
      </c>
      <c r="E51" s="36"/>
      <c r="F51" s="36"/>
      <c r="G51" s="70">
        <v>66.305000000000064</v>
      </c>
      <c r="H51" s="200">
        <v>25.60333333333331</v>
      </c>
      <c r="I51" s="5">
        <v>44.020000000000081</v>
      </c>
      <c r="J51" s="71">
        <v>26.680957017405497</v>
      </c>
      <c r="K51" s="35"/>
      <c r="L51" s="70">
        <v>0</v>
      </c>
      <c r="M51" s="5">
        <v>0</v>
      </c>
      <c r="N51" s="33">
        <v>0</v>
      </c>
      <c r="O51" s="71">
        <v>0</v>
      </c>
      <c r="P51" s="35"/>
      <c r="Q51" s="70">
        <v>7.0199999999999942</v>
      </c>
      <c r="R51" s="200">
        <v>2.333333333333333</v>
      </c>
      <c r="S51" s="5">
        <v>0.33333333333333331</v>
      </c>
      <c r="T51" s="130">
        <v>2.8030110901990191</v>
      </c>
      <c r="U51" s="35"/>
      <c r="V51" s="90">
        <f t="shared" si="8"/>
        <v>175.09896810760463</v>
      </c>
    </row>
    <row r="52" spans="1:23" x14ac:dyDescent="0.2">
      <c r="A52" s="280" t="s">
        <v>324</v>
      </c>
      <c r="B52" s="55"/>
      <c r="C52" s="59" t="s">
        <v>42</v>
      </c>
      <c r="D52" s="36" t="s">
        <v>147</v>
      </c>
      <c r="E52" s="36"/>
      <c r="F52" s="36"/>
      <c r="G52" s="70">
        <v>97.399999999999693</v>
      </c>
      <c r="H52" s="200">
        <v>88.000000000000711</v>
      </c>
      <c r="I52" s="5">
        <v>87.000000000000696</v>
      </c>
      <c r="J52" s="71">
        <v>4.0000000000000009</v>
      </c>
      <c r="K52" s="35"/>
      <c r="L52" s="70">
        <v>0</v>
      </c>
      <c r="M52" s="5">
        <v>0</v>
      </c>
      <c r="N52" s="33">
        <v>0</v>
      </c>
      <c r="O52" s="71">
        <v>0</v>
      </c>
      <c r="P52" s="35"/>
      <c r="Q52" s="70">
        <v>7.9999999999999964</v>
      </c>
      <c r="R52" s="200">
        <v>5.0000000000000018</v>
      </c>
      <c r="S52" s="5">
        <v>7.0000000000000036</v>
      </c>
      <c r="T52" s="130">
        <v>1</v>
      </c>
      <c r="U52" s="35"/>
      <c r="V52" s="90">
        <f t="shared" si="8"/>
        <v>297.40000000000111</v>
      </c>
    </row>
    <row r="53" spans="1:23" x14ac:dyDescent="0.2">
      <c r="A53" s="280" t="s">
        <v>325</v>
      </c>
      <c r="B53" s="55"/>
      <c r="C53" s="62" t="s">
        <v>43</v>
      </c>
      <c r="D53" s="36" t="s">
        <v>43</v>
      </c>
      <c r="E53" s="36"/>
      <c r="F53" s="36"/>
      <c r="G53" s="70">
        <v>0</v>
      </c>
      <c r="H53" s="200">
        <v>0</v>
      </c>
      <c r="I53" s="5">
        <v>0</v>
      </c>
      <c r="J53" s="71">
        <v>0</v>
      </c>
      <c r="K53" s="35"/>
      <c r="L53" s="70">
        <v>0</v>
      </c>
      <c r="M53" s="5">
        <v>0</v>
      </c>
      <c r="N53" s="33">
        <v>0</v>
      </c>
      <c r="O53" s="71">
        <v>0</v>
      </c>
      <c r="P53" s="35"/>
      <c r="Q53" s="70">
        <v>0</v>
      </c>
      <c r="R53" s="200">
        <v>0</v>
      </c>
      <c r="S53" s="5">
        <v>0</v>
      </c>
      <c r="T53" s="130">
        <v>0</v>
      </c>
      <c r="U53" s="35"/>
      <c r="V53" s="90">
        <f t="shared" si="8"/>
        <v>0</v>
      </c>
    </row>
    <row r="54" spans="1:23" x14ac:dyDescent="0.2">
      <c r="A54" s="280" t="s">
        <v>326</v>
      </c>
      <c r="B54" s="56"/>
      <c r="C54" s="60" t="s">
        <v>44</v>
      </c>
      <c r="D54" s="36" t="s">
        <v>149</v>
      </c>
      <c r="E54" s="50"/>
      <c r="F54" s="36"/>
      <c r="G54" s="70">
        <v>173.84519999999884</v>
      </c>
      <c r="H54" s="200">
        <v>134.77866666666421</v>
      </c>
      <c r="I54" s="5">
        <v>91.395166666665759</v>
      </c>
      <c r="J54" s="71">
        <v>60.437232178062743</v>
      </c>
      <c r="K54" s="35"/>
      <c r="L54" s="70">
        <v>1</v>
      </c>
      <c r="M54" s="5">
        <v>0</v>
      </c>
      <c r="N54" s="33">
        <v>0</v>
      </c>
      <c r="O54" s="71">
        <v>0.5</v>
      </c>
      <c r="P54" s="35"/>
      <c r="Q54" s="70">
        <v>33.650999999999975</v>
      </c>
      <c r="R54" s="200">
        <v>35.000000000000149</v>
      </c>
      <c r="S54" s="5">
        <v>17.499999999999979</v>
      </c>
      <c r="T54" s="130">
        <v>7.6135575555805568</v>
      </c>
      <c r="U54" s="35"/>
      <c r="V54" s="90">
        <f t="shared" si="8"/>
        <v>555.72082306697223</v>
      </c>
    </row>
    <row r="55" spans="1:23" x14ac:dyDescent="0.2">
      <c r="A55" s="280" t="s">
        <v>327</v>
      </c>
      <c r="B55" s="53"/>
      <c r="C55" s="60" t="s">
        <v>45</v>
      </c>
      <c r="D55" s="36" t="s">
        <v>150</v>
      </c>
      <c r="E55" s="36"/>
      <c r="F55" s="36"/>
      <c r="G55" s="70">
        <v>99.609999999999971</v>
      </c>
      <c r="H55" s="200">
        <v>88.07499999999925</v>
      </c>
      <c r="I55" s="5">
        <v>89.833499999999177</v>
      </c>
      <c r="J55" s="71">
        <v>59.542998844729482</v>
      </c>
      <c r="K55" s="35"/>
      <c r="L55" s="70">
        <v>1</v>
      </c>
      <c r="M55" s="5">
        <v>0</v>
      </c>
      <c r="N55" s="33">
        <v>0</v>
      </c>
      <c r="O55" s="71">
        <v>0.5</v>
      </c>
      <c r="P55" s="35"/>
      <c r="Q55" s="70">
        <v>23.459999999999994</v>
      </c>
      <c r="R55" s="200">
        <v>25.000000000000085</v>
      </c>
      <c r="S55" s="5">
        <v>17.499999999999979</v>
      </c>
      <c r="T55" s="130">
        <v>7.5340575555805573</v>
      </c>
      <c r="U55" s="35"/>
      <c r="V55" s="90">
        <f t="shared" si="8"/>
        <v>412.05555640030849</v>
      </c>
    </row>
    <row r="56" spans="1:23" x14ac:dyDescent="0.2">
      <c r="A56" s="280" t="s">
        <v>328</v>
      </c>
      <c r="B56" s="55"/>
      <c r="C56" s="59" t="s">
        <v>47</v>
      </c>
      <c r="D56" s="36" t="s">
        <v>152</v>
      </c>
      <c r="E56" s="36"/>
      <c r="F56" s="36"/>
      <c r="G56" s="70">
        <v>0</v>
      </c>
      <c r="H56" s="200">
        <v>0</v>
      </c>
      <c r="I56" s="5">
        <v>11.999999999999989</v>
      </c>
      <c r="J56" s="71">
        <v>1</v>
      </c>
      <c r="K56" s="35"/>
      <c r="L56" s="70">
        <v>0</v>
      </c>
      <c r="M56" s="5">
        <v>0</v>
      </c>
      <c r="N56" s="33">
        <v>0</v>
      </c>
      <c r="O56" s="71">
        <v>0</v>
      </c>
      <c r="P56" s="35"/>
      <c r="Q56" s="70">
        <v>0</v>
      </c>
      <c r="R56" s="200">
        <v>0</v>
      </c>
      <c r="S56" s="5">
        <v>5.0000000000000018</v>
      </c>
      <c r="T56" s="130">
        <v>0</v>
      </c>
      <c r="U56" s="35"/>
      <c r="V56" s="90">
        <f t="shared" si="8"/>
        <v>17.999999999999993</v>
      </c>
    </row>
    <row r="57" spans="1:23" x14ac:dyDescent="0.2">
      <c r="A57" s="280" t="s">
        <v>329</v>
      </c>
      <c r="B57" s="55"/>
      <c r="C57" s="59" t="s">
        <v>46</v>
      </c>
      <c r="D57" s="36" t="s">
        <v>151</v>
      </c>
      <c r="E57" s="36"/>
      <c r="F57" s="36"/>
      <c r="G57" s="70">
        <v>121.44999999999948</v>
      </c>
      <c r="H57" s="200">
        <v>87.993999999999843</v>
      </c>
      <c r="I57" s="5">
        <v>88.694583333334037</v>
      </c>
      <c r="J57" s="71">
        <v>57.54324196982337</v>
      </c>
      <c r="K57" s="35"/>
      <c r="L57" s="70">
        <v>0</v>
      </c>
      <c r="M57" s="5">
        <v>0.33333333333333331</v>
      </c>
      <c r="N57" s="33">
        <v>0</v>
      </c>
      <c r="O57" s="71">
        <v>0</v>
      </c>
      <c r="P57" s="35"/>
      <c r="Q57" s="70">
        <v>17.829999999999981</v>
      </c>
      <c r="R57" s="200">
        <v>11.333333333333336</v>
      </c>
      <c r="S57" s="5">
        <v>11.999999999999989</v>
      </c>
      <c r="T57" s="130">
        <v>7.0355854405940601</v>
      </c>
      <c r="U57" s="35"/>
      <c r="V57" s="90">
        <f t="shared" si="8"/>
        <v>404.21407741041742</v>
      </c>
    </row>
    <row r="58" spans="1:23" x14ac:dyDescent="0.2">
      <c r="A58" s="280" t="s">
        <v>330</v>
      </c>
      <c r="B58" s="55"/>
      <c r="C58" s="59" t="s">
        <v>48</v>
      </c>
      <c r="D58" s="36" t="s">
        <v>153</v>
      </c>
      <c r="E58" s="36"/>
      <c r="F58" s="36"/>
      <c r="G58" s="70">
        <v>33.345000000000148</v>
      </c>
      <c r="H58" s="200">
        <v>24.603333333333314</v>
      </c>
      <c r="I58" s="5">
        <v>28.936666666666603</v>
      </c>
      <c r="J58" s="71">
        <v>22.134999999999955</v>
      </c>
      <c r="K58" s="35"/>
      <c r="L58" s="70">
        <v>0</v>
      </c>
      <c r="M58" s="5">
        <v>0</v>
      </c>
      <c r="N58" s="33">
        <v>0</v>
      </c>
      <c r="O58" s="71">
        <v>0</v>
      </c>
      <c r="P58" s="35"/>
      <c r="Q58" s="70">
        <v>4.3199999999999967</v>
      </c>
      <c r="R58" s="200">
        <v>2.333333333333333</v>
      </c>
      <c r="S58" s="5">
        <v>5.0000000000000018</v>
      </c>
      <c r="T58" s="130">
        <v>3.0000000000000004</v>
      </c>
      <c r="U58" s="35"/>
      <c r="V58" s="90">
        <f t="shared" si="8"/>
        <v>123.67333333333336</v>
      </c>
    </row>
    <row r="59" spans="1:23" x14ac:dyDescent="0.2">
      <c r="A59" s="280" t="s">
        <v>331</v>
      </c>
      <c r="B59" s="56"/>
      <c r="C59" s="102" t="s">
        <v>49</v>
      </c>
      <c r="D59" s="37" t="s">
        <v>154</v>
      </c>
      <c r="E59" s="37"/>
      <c r="F59" s="37"/>
      <c r="G59" s="72">
        <v>118.78480000000016</v>
      </c>
      <c r="H59" s="201">
        <v>115.92499999999946</v>
      </c>
      <c r="I59" s="7">
        <v>109.81166666666769</v>
      </c>
      <c r="J59" s="73">
        <v>85.825781597271686</v>
      </c>
      <c r="K59" s="236"/>
      <c r="L59" s="72">
        <v>0</v>
      </c>
      <c r="M59" s="7">
        <v>0</v>
      </c>
      <c r="N59" s="34">
        <v>0</v>
      </c>
      <c r="O59" s="73">
        <v>0</v>
      </c>
      <c r="P59" s="236"/>
      <c r="Q59" s="72">
        <v>16.808999999999987</v>
      </c>
      <c r="R59" s="201">
        <v>18.400000000000002</v>
      </c>
      <c r="S59" s="7">
        <v>24.499999999999979</v>
      </c>
      <c r="T59" s="147">
        <v>10.846131297919792</v>
      </c>
      <c r="U59" s="236"/>
      <c r="V59" s="223">
        <f t="shared" si="8"/>
        <v>500.90237956185877</v>
      </c>
    </row>
    <row r="60" spans="1:23" s="2" customFormat="1" x14ac:dyDescent="0.2">
      <c r="B60" s="57" t="s">
        <v>104</v>
      </c>
      <c r="C60" s="61"/>
      <c r="D60" s="47"/>
      <c r="E60" s="47"/>
      <c r="F60" s="47"/>
      <c r="G60" s="74">
        <f>SUM(G50:G59)</f>
        <v>710.7399999999983</v>
      </c>
      <c r="H60" s="202">
        <f t="shared" ref="H60:J60" si="9">SUM(H50:H59)</f>
        <v>565.97933333333015</v>
      </c>
      <c r="I60" s="44">
        <f t="shared" si="9"/>
        <v>551.86558333333403</v>
      </c>
      <c r="J60" s="75">
        <f t="shared" si="9"/>
        <v>317.16521160729275</v>
      </c>
      <c r="K60" s="46"/>
      <c r="L60" s="74">
        <f t="shared" ref="L60:O60" si="10">SUM(L50:L59)</f>
        <v>2.5</v>
      </c>
      <c r="M60" s="44">
        <f t="shared" si="10"/>
        <v>0.33333333333333331</v>
      </c>
      <c r="N60" s="46">
        <f t="shared" si="10"/>
        <v>0</v>
      </c>
      <c r="O60" s="75">
        <f t="shared" si="10"/>
        <v>1</v>
      </c>
      <c r="P60" s="46"/>
      <c r="Q60" s="74">
        <f t="shared" ref="Q60:T60" si="11">SUM(Q50:Q59)</f>
        <v>111.08999999999992</v>
      </c>
      <c r="R60" s="202">
        <f t="shared" si="11"/>
        <v>99.400000000000247</v>
      </c>
      <c r="S60" s="44">
        <f t="shared" si="11"/>
        <v>88.833333333333258</v>
      </c>
      <c r="T60" s="143">
        <f t="shared" si="11"/>
        <v>39.832342939873982</v>
      </c>
      <c r="U60" s="46"/>
      <c r="V60" s="86">
        <f>SUM(V50:V59)</f>
        <v>2488.7391378804959</v>
      </c>
    </row>
    <row r="61" spans="1:23" x14ac:dyDescent="0.2">
      <c r="B61" s="122"/>
      <c r="C61" s="102"/>
      <c r="D61" s="50"/>
      <c r="E61" s="50"/>
      <c r="F61" s="50"/>
      <c r="G61" s="81"/>
      <c r="H61" s="203"/>
      <c r="I61" s="8"/>
      <c r="J61" s="82"/>
      <c r="K61" s="35"/>
      <c r="L61" s="81"/>
      <c r="M61" s="8"/>
      <c r="N61" s="35"/>
      <c r="O61" s="128"/>
      <c r="P61" s="35"/>
      <c r="Q61" s="81"/>
      <c r="R61" s="203"/>
      <c r="S61" s="125"/>
      <c r="T61" s="142"/>
      <c r="U61" s="35"/>
      <c r="V61" s="101"/>
    </row>
    <row r="62" spans="1:23" x14ac:dyDescent="0.2">
      <c r="B62" s="52" t="s">
        <v>97</v>
      </c>
      <c r="C62" s="58"/>
      <c r="D62" s="99"/>
      <c r="E62" s="54"/>
      <c r="F62" s="54"/>
      <c r="G62" s="76"/>
      <c r="H62" s="199"/>
      <c r="I62" s="39"/>
      <c r="J62" s="77"/>
      <c r="K62" s="35"/>
      <c r="L62" s="76"/>
      <c r="M62" s="39"/>
      <c r="N62" s="41"/>
      <c r="O62" s="77"/>
      <c r="P62" s="35"/>
      <c r="Q62" s="76"/>
      <c r="R62" s="199"/>
      <c r="S62" s="39"/>
      <c r="T62" s="146"/>
      <c r="U62" s="35"/>
      <c r="V62" s="222"/>
    </row>
    <row r="63" spans="1:23" x14ac:dyDescent="0.2">
      <c r="A63" s="280" t="s">
        <v>332</v>
      </c>
      <c r="B63" s="55"/>
      <c r="C63" s="59" t="s">
        <v>50</v>
      </c>
      <c r="D63" s="36" t="s">
        <v>50</v>
      </c>
      <c r="E63" s="36"/>
      <c r="F63" s="36"/>
      <c r="G63" s="70">
        <v>0</v>
      </c>
      <c r="H63" s="200">
        <v>0</v>
      </c>
      <c r="I63" s="5">
        <v>9.7391999999999861</v>
      </c>
      <c r="J63" s="71">
        <v>38.294515710942726</v>
      </c>
      <c r="K63" s="35"/>
      <c r="L63" s="70">
        <v>1.7600000000000001E-2</v>
      </c>
      <c r="M63" s="5">
        <v>0</v>
      </c>
      <c r="N63" s="33">
        <v>3.5200000000000002E-2</v>
      </c>
      <c r="O63" s="71">
        <v>0</v>
      </c>
      <c r="P63" s="35"/>
      <c r="Q63" s="70">
        <v>0</v>
      </c>
      <c r="R63" s="200">
        <v>0</v>
      </c>
      <c r="S63" s="5">
        <v>1.3160447999999991</v>
      </c>
      <c r="T63" s="130">
        <v>0.26150419360936106</v>
      </c>
      <c r="U63" s="35"/>
      <c r="V63" s="90">
        <f t="shared" ref="V63:V67" si="12">SUM(G63:T63)</f>
        <v>49.664064704552082</v>
      </c>
    </row>
    <row r="64" spans="1:23" x14ac:dyDescent="0.2">
      <c r="A64" s="280" t="s">
        <v>333</v>
      </c>
      <c r="B64" s="55"/>
      <c r="C64" s="59" t="s">
        <v>51</v>
      </c>
      <c r="D64" s="36" t="s">
        <v>227</v>
      </c>
      <c r="E64" s="36"/>
      <c r="F64" s="36"/>
      <c r="G64" s="70">
        <v>53.566400000000179</v>
      </c>
      <c r="H64" s="200">
        <v>83.539999999999552</v>
      </c>
      <c r="I64" s="5">
        <v>70.230000000000018</v>
      </c>
      <c r="J64" s="71">
        <v>14.841499999999996</v>
      </c>
      <c r="K64" s="35"/>
      <c r="L64" s="70">
        <v>0</v>
      </c>
      <c r="M64" s="5">
        <v>0</v>
      </c>
      <c r="N64" s="33">
        <v>1</v>
      </c>
      <c r="O64" s="71">
        <v>0</v>
      </c>
      <c r="P64" s="35"/>
      <c r="Q64" s="70">
        <v>13.324000000000012</v>
      </c>
      <c r="R64" s="200">
        <v>9.9999999999999805</v>
      </c>
      <c r="S64" s="5">
        <v>14</v>
      </c>
      <c r="T64" s="130">
        <v>1.9365999999999999</v>
      </c>
      <c r="U64" s="35"/>
      <c r="V64" s="90">
        <f t="shared" si="12"/>
        <v>262.43849999999975</v>
      </c>
    </row>
    <row r="65" spans="1:23" x14ac:dyDescent="0.2">
      <c r="A65" s="280" t="s">
        <v>334</v>
      </c>
      <c r="B65" s="55"/>
      <c r="C65" s="59" t="s">
        <v>52</v>
      </c>
      <c r="D65" s="36" t="s">
        <v>155</v>
      </c>
      <c r="E65" s="36"/>
      <c r="F65" s="36"/>
      <c r="G65" s="70">
        <v>230.34800000000462</v>
      </c>
      <c r="H65" s="200">
        <v>216.1869999999974</v>
      </c>
      <c r="I65" s="5">
        <v>193.91080000000071</v>
      </c>
      <c r="J65" s="71">
        <v>202.43725601509857</v>
      </c>
      <c r="K65" s="35"/>
      <c r="L65" s="70">
        <v>0.98239999999999994</v>
      </c>
      <c r="M65" s="5">
        <v>0</v>
      </c>
      <c r="N65" s="33">
        <v>1.9647999999999999</v>
      </c>
      <c r="O65" s="71">
        <v>0</v>
      </c>
      <c r="P65" s="35"/>
      <c r="Q65" s="70">
        <v>76.999000000000279</v>
      </c>
      <c r="R65" s="200">
        <v>69.999999999999872</v>
      </c>
      <c r="S65" s="5">
        <v>54.131955199999958</v>
      </c>
      <c r="T65" s="130">
        <v>66.584702866516679</v>
      </c>
      <c r="U65" s="35"/>
      <c r="V65" s="90">
        <f t="shared" si="12"/>
        <v>1113.5459140816179</v>
      </c>
    </row>
    <row r="66" spans="1:23" x14ac:dyDescent="0.2">
      <c r="A66" s="280" t="s">
        <v>335</v>
      </c>
      <c r="B66" s="55"/>
      <c r="C66" s="59" t="s">
        <v>53</v>
      </c>
      <c r="D66" s="36" t="s">
        <v>156</v>
      </c>
      <c r="E66" s="36"/>
      <c r="F66" s="36"/>
      <c r="G66" s="70">
        <v>0</v>
      </c>
      <c r="H66" s="200">
        <v>39.150000000000084</v>
      </c>
      <c r="I66" s="5">
        <v>37.999999999999993</v>
      </c>
      <c r="J66" s="71">
        <v>49.439350000000097</v>
      </c>
      <c r="K66" s="35"/>
      <c r="L66" s="70">
        <v>0</v>
      </c>
      <c r="M66" s="5">
        <v>0</v>
      </c>
      <c r="N66" s="33">
        <v>0</v>
      </c>
      <c r="O66" s="71">
        <v>0</v>
      </c>
      <c r="P66" s="35"/>
      <c r="Q66" s="70">
        <v>0</v>
      </c>
      <c r="R66" s="200">
        <v>27.500000000000004</v>
      </c>
      <c r="S66" s="5">
        <v>30.00000000000006</v>
      </c>
      <c r="T66" s="130">
        <v>9.7133500000000037</v>
      </c>
      <c r="U66" s="35"/>
      <c r="V66" s="90">
        <f t="shared" si="12"/>
        <v>193.80270000000021</v>
      </c>
    </row>
    <row r="67" spans="1:23" x14ac:dyDescent="0.2">
      <c r="A67" s="280" t="s">
        <v>336</v>
      </c>
      <c r="B67" s="56"/>
      <c r="C67" s="50" t="s">
        <v>204</v>
      </c>
      <c r="D67" s="50" t="s">
        <v>276</v>
      </c>
      <c r="E67" s="50"/>
      <c r="F67" s="50"/>
      <c r="G67" s="81">
        <v>0</v>
      </c>
      <c r="H67" s="203">
        <v>0</v>
      </c>
      <c r="I67" s="8">
        <v>0</v>
      </c>
      <c r="J67" s="82">
        <v>0</v>
      </c>
      <c r="K67" s="236"/>
      <c r="L67" s="81">
        <v>0</v>
      </c>
      <c r="M67" s="8">
        <v>0</v>
      </c>
      <c r="N67" s="35">
        <v>0</v>
      </c>
      <c r="O67" s="82">
        <v>0</v>
      </c>
      <c r="P67" s="236"/>
      <c r="Q67" s="81">
        <v>0</v>
      </c>
      <c r="R67" s="203">
        <v>0</v>
      </c>
      <c r="S67" s="8">
        <v>0</v>
      </c>
      <c r="T67" s="142">
        <v>0</v>
      </c>
      <c r="U67" s="236"/>
      <c r="V67" s="101">
        <f t="shared" si="12"/>
        <v>0</v>
      </c>
    </row>
    <row r="68" spans="1:23" s="2" customFormat="1" x14ac:dyDescent="0.2">
      <c r="B68" s="57" t="s">
        <v>105</v>
      </c>
      <c r="C68" s="61"/>
      <c r="D68" s="47"/>
      <c r="E68" s="47"/>
      <c r="F68" s="47"/>
      <c r="G68" s="74">
        <f>SUM(G63:G67)</f>
        <v>283.91440000000478</v>
      </c>
      <c r="H68" s="202">
        <f t="shared" ref="H68:J68" si="13">SUM(H63:H67)</f>
        <v>338.87699999999705</v>
      </c>
      <c r="I68" s="44">
        <f t="shared" si="13"/>
        <v>311.88000000000068</v>
      </c>
      <c r="J68" s="75">
        <f t="shared" si="13"/>
        <v>305.0126217260414</v>
      </c>
      <c r="K68" s="46"/>
      <c r="L68" s="74">
        <f t="shared" ref="L68:O68" si="14">SUM(L63:L67)</f>
        <v>0.99999999999999989</v>
      </c>
      <c r="M68" s="44">
        <f t="shared" si="14"/>
        <v>0</v>
      </c>
      <c r="N68" s="46">
        <f t="shared" si="14"/>
        <v>3</v>
      </c>
      <c r="O68" s="75">
        <f t="shared" si="14"/>
        <v>0</v>
      </c>
      <c r="P68" s="46"/>
      <c r="Q68" s="74">
        <f t="shared" ref="Q68:T68" si="15">SUM(Q63:Q67)</f>
        <v>90.323000000000292</v>
      </c>
      <c r="R68" s="202">
        <f t="shared" si="15"/>
        <v>107.49999999999986</v>
      </c>
      <c r="S68" s="44">
        <f t="shared" si="15"/>
        <v>99.448000000000008</v>
      </c>
      <c r="T68" s="143">
        <f t="shared" si="15"/>
        <v>78.496157060126052</v>
      </c>
      <c r="U68" s="46"/>
      <c r="V68" s="86">
        <f>SUM(V63:V67)</f>
        <v>1619.4511787861697</v>
      </c>
    </row>
    <row r="69" spans="1:23" x14ac:dyDescent="0.2">
      <c r="B69" s="132"/>
      <c r="C69" s="123"/>
      <c r="D69" s="50"/>
      <c r="E69" s="50"/>
      <c r="F69" s="132"/>
      <c r="G69" s="35"/>
      <c r="H69" s="133"/>
      <c r="I69" s="133"/>
      <c r="J69" s="133"/>
      <c r="K69" s="133"/>
      <c r="L69" s="133"/>
      <c r="M69" s="133"/>
      <c r="N69" s="133"/>
      <c r="O69" s="133"/>
      <c r="P69" s="133"/>
      <c r="Q69" s="133"/>
      <c r="R69" s="133"/>
      <c r="S69" s="133"/>
      <c r="T69" s="133"/>
      <c r="U69" s="35"/>
      <c r="V69" s="224"/>
      <c r="W69" s="50"/>
    </row>
    <row r="70" spans="1:23" x14ac:dyDescent="0.2">
      <c r="A70" s="280" t="s">
        <v>337</v>
      </c>
      <c r="B70" s="52" t="s">
        <v>98</v>
      </c>
      <c r="C70" s="58"/>
      <c r="D70" s="99"/>
      <c r="E70" s="54"/>
      <c r="F70" s="54"/>
      <c r="G70" s="76">
        <v>4.2967957499999958</v>
      </c>
      <c r="H70" s="199">
        <v>8.2900000000000151</v>
      </c>
      <c r="I70" s="39">
        <v>0.28295000000000003</v>
      </c>
      <c r="J70" s="77">
        <v>0.03</v>
      </c>
      <c r="K70" s="35"/>
      <c r="L70" s="76">
        <v>0.5</v>
      </c>
      <c r="M70" s="39">
        <v>0</v>
      </c>
      <c r="N70" s="41">
        <v>0</v>
      </c>
      <c r="O70" s="77">
        <v>0</v>
      </c>
      <c r="P70" s="35"/>
      <c r="Q70" s="76">
        <v>0.33724999999999988</v>
      </c>
      <c r="R70" s="199">
        <v>0.57000000000000028</v>
      </c>
      <c r="S70" s="39">
        <v>0</v>
      </c>
      <c r="T70" s="146">
        <v>0</v>
      </c>
      <c r="U70" s="35"/>
      <c r="V70" s="222">
        <f t="shared" ref="V70:V81" si="16">SUM(G70:T70)</f>
        <v>14.306995750000009</v>
      </c>
    </row>
    <row r="71" spans="1:23" x14ac:dyDescent="0.2">
      <c r="A71" s="280" t="s">
        <v>338</v>
      </c>
      <c r="B71" s="55"/>
      <c r="C71" s="59" t="s">
        <v>54</v>
      </c>
      <c r="D71" s="36" t="s">
        <v>157</v>
      </c>
      <c r="E71" s="36"/>
      <c r="F71" s="36"/>
      <c r="G71" s="70">
        <v>80.667129999999744</v>
      </c>
      <c r="H71" s="200">
        <v>37.759073453093791</v>
      </c>
      <c r="I71" s="5">
        <v>39.454156686626796</v>
      </c>
      <c r="J71" s="71">
        <v>29.862833333333317</v>
      </c>
      <c r="K71" s="35"/>
      <c r="L71" s="70">
        <v>0</v>
      </c>
      <c r="M71" s="5">
        <v>0</v>
      </c>
      <c r="N71" s="33">
        <v>0</v>
      </c>
      <c r="O71" s="71">
        <v>0</v>
      </c>
      <c r="P71" s="35"/>
      <c r="Q71" s="70">
        <v>7.7163999999999939</v>
      </c>
      <c r="R71" s="200">
        <v>3.9416267465069863</v>
      </c>
      <c r="S71" s="5">
        <v>4.8000000000000016</v>
      </c>
      <c r="T71" s="130">
        <v>2.905899999999999</v>
      </c>
      <c r="U71" s="35"/>
      <c r="V71" s="90">
        <f t="shared" si="16"/>
        <v>207.10712021956064</v>
      </c>
    </row>
    <row r="72" spans="1:23" x14ac:dyDescent="0.2">
      <c r="A72" s="280" t="s">
        <v>339</v>
      </c>
      <c r="B72" s="55"/>
      <c r="C72" s="62" t="s">
        <v>55</v>
      </c>
      <c r="D72" s="36" t="s">
        <v>158</v>
      </c>
      <c r="E72" s="36"/>
      <c r="F72" s="36"/>
      <c r="G72" s="70">
        <v>29.786552799999914</v>
      </c>
      <c r="H72" s="200">
        <v>14.347933333333353</v>
      </c>
      <c r="I72" s="5">
        <v>25.670266666666627</v>
      </c>
      <c r="J72" s="71">
        <v>5.5460000000000047</v>
      </c>
      <c r="K72" s="35"/>
      <c r="L72" s="70">
        <v>0</v>
      </c>
      <c r="M72" s="5">
        <v>0</v>
      </c>
      <c r="N72" s="33">
        <v>0</v>
      </c>
      <c r="O72" s="71">
        <v>0</v>
      </c>
      <c r="P72" s="35"/>
      <c r="Q72" s="70">
        <v>3.7211999999999978</v>
      </c>
      <c r="R72" s="200">
        <v>1.3033333333333335</v>
      </c>
      <c r="S72" s="5">
        <v>6.6000000000000059</v>
      </c>
      <c r="T72" s="130">
        <v>0.46919999999999995</v>
      </c>
      <c r="U72" s="35"/>
      <c r="V72" s="90">
        <f t="shared" si="16"/>
        <v>87.444486133333243</v>
      </c>
    </row>
    <row r="73" spans="1:23" x14ac:dyDescent="0.2">
      <c r="A73" s="280" t="s">
        <v>340</v>
      </c>
      <c r="B73" s="56"/>
      <c r="C73" s="59" t="s">
        <v>56</v>
      </c>
      <c r="D73" s="36" t="s">
        <v>159</v>
      </c>
      <c r="E73" s="36"/>
      <c r="F73" s="36"/>
      <c r="G73" s="70">
        <v>18.399721999999816</v>
      </c>
      <c r="H73" s="200">
        <v>105.95006666666634</v>
      </c>
      <c r="I73" s="5">
        <v>69.709697999999989</v>
      </c>
      <c r="J73" s="71">
        <v>4.7679000000000098</v>
      </c>
      <c r="K73" s="35"/>
      <c r="L73" s="70">
        <v>0</v>
      </c>
      <c r="M73" s="5">
        <v>0.33333333333333331</v>
      </c>
      <c r="N73" s="33">
        <v>0</v>
      </c>
      <c r="O73" s="71">
        <v>0</v>
      </c>
      <c r="P73" s="35"/>
      <c r="Q73" s="70">
        <v>2.8119666666666623</v>
      </c>
      <c r="R73" s="200">
        <v>11.69926666666667</v>
      </c>
      <c r="S73" s="5">
        <v>3.0568000000000017</v>
      </c>
      <c r="T73" s="130">
        <v>0.1537</v>
      </c>
      <c r="U73" s="35"/>
      <c r="V73" s="90">
        <f t="shared" si="16"/>
        <v>216.88245333333279</v>
      </c>
    </row>
    <row r="74" spans="1:23" x14ac:dyDescent="0.2">
      <c r="A74" s="280" t="s">
        <v>341</v>
      </c>
      <c r="B74" s="55"/>
      <c r="C74" s="59" t="s">
        <v>57</v>
      </c>
      <c r="D74" s="36" t="s">
        <v>160</v>
      </c>
      <c r="E74" s="36"/>
      <c r="F74" s="36"/>
      <c r="G74" s="70">
        <v>3.7045176000000208</v>
      </c>
      <c r="H74" s="200">
        <v>93.554977445109628</v>
      </c>
      <c r="I74" s="5">
        <v>45.544635129740534</v>
      </c>
      <c r="J74" s="71">
        <v>2.8525000000000005</v>
      </c>
      <c r="K74" s="35"/>
      <c r="L74" s="70">
        <v>1</v>
      </c>
      <c r="M74" s="5">
        <v>0.53333333333333321</v>
      </c>
      <c r="N74" s="33">
        <v>0</v>
      </c>
      <c r="O74" s="71">
        <v>0</v>
      </c>
      <c r="P74" s="35"/>
      <c r="Q74" s="70">
        <v>0.95639999999999969</v>
      </c>
      <c r="R74" s="200">
        <v>9.8597405189620737</v>
      </c>
      <c r="S74" s="5">
        <v>6.7999999999999954</v>
      </c>
      <c r="T74" s="130">
        <v>0</v>
      </c>
      <c r="U74" s="35"/>
      <c r="V74" s="90">
        <f t="shared" si="16"/>
        <v>164.80610402714555</v>
      </c>
    </row>
    <row r="75" spans="1:23" x14ac:dyDescent="0.2">
      <c r="A75" s="280" t="s">
        <v>342</v>
      </c>
      <c r="B75" s="55"/>
      <c r="C75" s="59" t="s">
        <v>58</v>
      </c>
      <c r="D75" s="36" t="s">
        <v>161</v>
      </c>
      <c r="E75" s="36"/>
      <c r="F75" s="36"/>
      <c r="G75" s="70">
        <v>235.54223499999983</v>
      </c>
      <c r="H75" s="200">
        <v>151.52719281437152</v>
      </c>
      <c r="I75" s="5">
        <v>142.89939249137365</v>
      </c>
      <c r="J75" s="71">
        <v>5.1743326673326688</v>
      </c>
      <c r="K75" s="35"/>
      <c r="L75" s="70">
        <v>0</v>
      </c>
      <c r="M75" s="5">
        <v>0.39999999999999991</v>
      </c>
      <c r="N75" s="33">
        <v>0</v>
      </c>
      <c r="O75" s="71">
        <v>0</v>
      </c>
      <c r="P75" s="35"/>
      <c r="Q75" s="70">
        <v>19.555766666666667</v>
      </c>
      <c r="R75" s="200">
        <v>13.584895209580839</v>
      </c>
      <c r="S75" s="5">
        <v>9.6343323343323348</v>
      </c>
      <c r="T75" s="130">
        <v>0</v>
      </c>
      <c r="U75" s="35"/>
      <c r="V75" s="90">
        <f t="shared" si="16"/>
        <v>578.31814718365752</v>
      </c>
    </row>
    <row r="76" spans="1:23" x14ac:dyDescent="0.2">
      <c r="A76" s="280" t="s">
        <v>343</v>
      </c>
      <c r="B76" s="55"/>
      <c r="C76" s="59" t="s">
        <v>59</v>
      </c>
      <c r="D76" s="36" t="s">
        <v>162</v>
      </c>
      <c r="E76" s="36"/>
      <c r="F76" s="36"/>
      <c r="G76" s="70">
        <v>50.125400000000425</v>
      </c>
      <c r="H76" s="200">
        <v>33.35443333333334</v>
      </c>
      <c r="I76" s="5">
        <v>13.005999999999988</v>
      </c>
      <c r="J76" s="71">
        <v>0.43500000000000016</v>
      </c>
      <c r="K76" s="35"/>
      <c r="L76" s="70">
        <v>0</v>
      </c>
      <c r="M76" s="5">
        <v>0</v>
      </c>
      <c r="N76" s="33">
        <v>0</v>
      </c>
      <c r="O76" s="71">
        <v>0</v>
      </c>
      <c r="P76" s="35"/>
      <c r="Q76" s="70">
        <v>7.4882999999999997</v>
      </c>
      <c r="R76" s="200">
        <v>4.8299999999999992</v>
      </c>
      <c r="S76" s="5">
        <v>1</v>
      </c>
      <c r="T76" s="130">
        <v>8.6999999999999994E-2</v>
      </c>
      <c r="U76" s="35"/>
      <c r="V76" s="90">
        <f t="shared" si="16"/>
        <v>110.32613333333376</v>
      </c>
    </row>
    <row r="77" spans="1:23" x14ac:dyDescent="0.2">
      <c r="A77" s="280" t="s">
        <v>344</v>
      </c>
      <c r="B77" s="55"/>
      <c r="C77" s="59" t="s">
        <v>60</v>
      </c>
      <c r="D77" s="36" t="s">
        <v>163</v>
      </c>
      <c r="E77" s="36"/>
      <c r="F77" s="36"/>
      <c r="G77" s="70">
        <v>41.828499999999991</v>
      </c>
      <c r="H77" s="200">
        <v>65.25037185628743</v>
      </c>
      <c r="I77" s="5">
        <v>105.22902719361295</v>
      </c>
      <c r="J77" s="71">
        <v>16.883099999999992</v>
      </c>
      <c r="K77" s="35"/>
      <c r="L77" s="70">
        <v>1</v>
      </c>
      <c r="M77" s="5">
        <v>0.19999999999999996</v>
      </c>
      <c r="N77" s="33">
        <v>0</v>
      </c>
      <c r="O77" s="71">
        <v>0</v>
      </c>
      <c r="P77" s="35"/>
      <c r="Q77" s="70">
        <v>5.8773333333333326</v>
      </c>
      <c r="R77" s="200">
        <v>10.569014770459074</v>
      </c>
      <c r="S77" s="5">
        <v>11.04999999999999</v>
      </c>
      <c r="T77" s="130">
        <v>0</v>
      </c>
      <c r="U77" s="35"/>
      <c r="V77" s="90">
        <f t="shared" si="16"/>
        <v>257.8873471536927</v>
      </c>
    </row>
    <row r="78" spans="1:23" x14ac:dyDescent="0.2">
      <c r="A78" s="280" t="s">
        <v>345</v>
      </c>
      <c r="B78" s="56"/>
      <c r="C78" s="62" t="s">
        <v>61</v>
      </c>
      <c r="D78" s="36" t="s">
        <v>164</v>
      </c>
      <c r="E78" s="36"/>
      <c r="F78" s="36"/>
      <c r="G78" s="70">
        <v>49.164700000000117</v>
      </c>
      <c r="H78" s="200">
        <v>43.083631137724559</v>
      </c>
      <c r="I78" s="5">
        <v>64.823560833976146</v>
      </c>
      <c r="J78" s="71">
        <v>1.9326673326673327</v>
      </c>
      <c r="K78" s="35"/>
      <c r="L78" s="70">
        <v>0</v>
      </c>
      <c r="M78" s="5">
        <v>0.19999999999999996</v>
      </c>
      <c r="N78" s="33">
        <v>0</v>
      </c>
      <c r="O78" s="71">
        <v>0</v>
      </c>
      <c r="P78" s="35"/>
      <c r="Q78" s="70">
        <v>7.0521333333333311</v>
      </c>
      <c r="R78" s="200">
        <v>4.5537874251497028</v>
      </c>
      <c r="S78" s="5">
        <v>3.9323343323343329</v>
      </c>
      <c r="T78" s="130">
        <v>0</v>
      </c>
      <c r="U78" s="35"/>
      <c r="V78" s="90">
        <f t="shared" si="16"/>
        <v>174.74281439518552</v>
      </c>
    </row>
    <row r="79" spans="1:23" x14ac:dyDescent="0.2">
      <c r="A79" s="280" t="s">
        <v>346</v>
      </c>
      <c r="B79" s="55"/>
      <c r="C79" s="59" t="s">
        <v>62</v>
      </c>
      <c r="D79" s="36" t="s">
        <v>165</v>
      </c>
      <c r="E79" s="36"/>
      <c r="F79" s="36"/>
      <c r="G79" s="70">
        <v>60.915200000000077</v>
      </c>
      <c r="H79" s="200">
        <v>64.444799999999745</v>
      </c>
      <c r="I79" s="5">
        <v>61.315361999999993</v>
      </c>
      <c r="J79" s="71">
        <v>2.0329999999999999</v>
      </c>
      <c r="K79" s="35"/>
      <c r="L79" s="70">
        <v>0</v>
      </c>
      <c r="M79" s="5">
        <v>0</v>
      </c>
      <c r="N79" s="33">
        <v>0</v>
      </c>
      <c r="O79" s="71">
        <v>0</v>
      </c>
      <c r="P79" s="35"/>
      <c r="Q79" s="70">
        <v>2.0804000000000005</v>
      </c>
      <c r="R79" s="200">
        <v>1.3440000000000003</v>
      </c>
      <c r="S79" s="5">
        <v>2</v>
      </c>
      <c r="T79" s="130">
        <v>0</v>
      </c>
      <c r="U79" s="35"/>
      <c r="V79" s="90">
        <f t="shared" si="16"/>
        <v>194.13276199999979</v>
      </c>
    </row>
    <row r="80" spans="1:23" x14ac:dyDescent="0.2">
      <c r="A80" s="280" t="s">
        <v>347</v>
      </c>
      <c r="B80" s="55"/>
      <c r="C80" s="59" t="s">
        <v>63</v>
      </c>
      <c r="D80" s="36" t="s">
        <v>63</v>
      </c>
      <c r="E80" s="36"/>
      <c r="F80" s="36"/>
      <c r="G80" s="70">
        <v>0</v>
      </c>
      <c r="H80" s="200">
        <v>0</v>
      </c>
      <c r="I80" s="5">
        <v>0</v>
      </c>
      <c r="J80" s="71">
        <v>0</v>
      </c>
      <c r="K80" s="35"/>
      <c r="L80" s="70">
        <v>0</v>
      </c>
      <c r="M80" s="5">
        <v>0</v>
      </c>
      <c r="N80" s="33">
        <v>0</v>
      </c>
      <c r="O80" s="71">
        <v>0</v>
      </c>
      <c r="P80" s="35"/>
      <c r="Q80" s="70">
        <v>0</v>
      </c>
      <c r="R80" s="200">
        <v>0</v>
      </c>
      <c r="S80" s="5">
        <v>0</v>
      </c>
      <c r="T80" s="130">
        <v>0</v>
      </c>
      <c r="U80" s="35"/>
      <c r="V80" s="90">
        <f t="shared" si="16"/>
        <v>0</v>
      </c>
    </row>
    <row r="81" spans="1:22" x14ac:dyDescent="0.2">
      <c r="A81" s="280" t="s">
        <v>348</v>
      </c>
      <c r="B81" s="56"/>
      <c r="C81" s="102"/>
      <c r="D81" s="37" t="s">
        <v>77</v>
      </c>
      <c r="E81" s="50"/>
      <c r="F81" s="50"/>
      <c r="G81" s="81">
        <v>16.080000000000041</v>
      </c>
      <c r="H81" s="203">
        <v>12.729999999999992</v>
      </c>
      <c r="I81" s="8">
        <v>0</v>
      </c>
      <c r="J81" s="82">
        <v>0</v>
      </c>
      <c r="K81" s="35"/>
      <c r="L81" s="81">
        <v>0</v>
      </c>
      <c r="M81" s="8">
        <v>0</v>
      </c>
      <c r="N81" s="35">
        <v>0</v>
      </c>
      <c r="O81" s="82">
        <v>0</v>
      </c>
      <c r="P81" s="35"/>
      <c r="Q81" s="81">
        <v>0</v>
      </c>
      <c r="R81" s="203">
        <v>0</v>
      </c>
      <c r="S81" s="8">
        <v>0</v>
      </c>
      <c r="T81" s="142">
        <v>0</v>
      </c>
      <c r="U81" s="35"/>
      <c r="V81" s="101">
        <f t="shared" si="16"/>
        <v>28.810000000000031</v>
      </c>
    </row>
    <row r="82" spans="1:22" s="2" customFormat="1" x14ac:dyDescent="0.2">
      <c r="B82" s="57" t="s">
        <v>109</v>
      </c>
      <c r="C82" s="61"/>
      <c r="D82" s="47"/>
      <c r="E82" s="47"/>
      <c r="F82" s="47"/>
      <c r="G82" s="74">
        <f>SUM(G70:G81)</f>
        <v>590.51075315000003</v>
      </c>
      <c r="H82" s="202">
        <f t="shared" ref="H82:J82" si="17">SUM(H70:H81)</f>
        <v>630.29248003991972</v>
      </c>
      <c r="I82" s="44">
        <f t="shared" si="17"/>
        <v>567.93504900199662</v>
      </c>
      <c r="J82" s="75">
        <f t="shared" si="17"/>
        <v>69.517333333333326</v>
      </c>
      <c r="K82" s="46"/>
      <c r="L82" s="74">
        <f t="shared" ref="L82:O82" si="18">SUM(L70:L81)</f>
        <v>2.5</v>
      </c>
      <c r="M82" s="44">
        <f t="shared" si="18"/>
        <v>1.6666666666666663</v>
      </c>
      <c r="N82" s="46">
        <f t="shared" si="18"/>
        <v>0</v>
      </c>
      <c r="O82" s="75">
        <f t="shared" si="18"/>
        <v>0</v>
      </c>
      <c r="P82" s="46"/>
      <c r="Q82" s="74">
        <f t="shared" ref="Q82:T82" si="19">SUM(Q70:Q81)</f>
        <v>57.597149999999985</v>
      </c>
      <c r="R82" s="202">
        <f t="shared" si="19"/>
        <v>62.255664670658675</v>
      </c>
      <c r="S82" s="44">
        <f t="shared" si="19"/>
        <v>48.873466666666666</v>
      </c>
      <c r="T82" s="143">
        <f t="shared" si="19"/>
        <v>3.6157999999999992</v>
      </c>
      <c r="U82" s="46"/>
      <c r="V82" s="86">
        <f>SUM(V70:V81)</f>
        <v>2034.7643635292411</v>
      </c>
    </row>
    <row r="83" spans="1:22" x14ac:dyDescent="0.2">
      <c r="B83" s="56"/>
      <c r="C83" s="123"/>
      <c r="D83" s="50"/>
      <c r="E83" s="50"/>
      <c r="F83" s="50"/>
      <c r="G83" s="124"/>
      <c r="H83" s="204"/>
      <c r="I83" s="125"/>
      <c r="J83" s="128"/>
      <c r="K83" s="133"/>
      <c r="L83" s="124"/>
      <c r="M83" s="125"/>
      <c r="N83" s="133"/>
      <c r="O83" s="128"/>
      <c r="P83" s="133"/>
      <c r="Q83" s="124"/>
      <c r="R83" s="204"/>
      <c r="S83" s="125"/>
      <c r="T83" s="135"/>
      <c r="U83" s="133"/>
      <c r="V83" s="225"/>
    </row>
    <row r="84" spans="1:22" x14ac:dyDescent="0.2">
      <c r="B84" s="52" t="s">
        <v>96</v>
      </c>
      <c r="C84" s="58"/>
      <c r="D84" s="99"/>
      <c r="E84" s="54"/>
      <c r="F84" s="54"/>
      <c r="G84" s="76"/>
      <c r="H84" s="199"/>
      <c r="I84" s="39"/>
      <c r="J84" s="77"/>
      <c r="K84" s="35"/>
      <c r="L84" s="76"/>
      <c r="M84" s="39"/>
      <c r="N84" s="41"/>
      <c r="O84" s="77"/>
      <c r="P84" s="35"/>
      <c r="Q84" s="76"/>
      <c r="R84" s="199"/>
      <c r="S84" s="39"/>
      <c r="T84" s="146"/>
      <c r="U84" s="35"/>
      <c r="V84" s="222"/>
    </row>
    <row r="85" spans="1:22" s="280" customFormat="1" x14ac:dyDescent="0.2">
      <c r="A85" s="280" t="s">
        <v>349</v>
      </c>
      <c r="B85" s="278"/>
      <c r="C85" s="62"/>
      <c r="D85" s="42" t="s">
        <v>277</v>
      </c>
      <c r="E85" s="42"/>
      <c r="F85" s="42"/>
      <c r="G85" s="76">
        <v>0</v>
      </c>
      <c r="H85" s="199">
        <v>0</v>
      </c>
      <c r="I85" s="39">
        <v>0</v>
      </c>
      <c r="J85" s="77">
        <v>0</v>
      </c>
      <c r="K85" s="35"/>
      <c r="L85" s="76">
        <v>0</v>
      </c>
      <c r="M85" s="39">
        <v>0</v>
      </c>
      <c r="N85" s="41">
        <v>0</v>
      </c>
      <c r="O85" s="77">
        <v>0</v>
      </c>
      <c r="P85" s="35"/>
      <c r="Q85" s="76">
        <v>0</v>
      </c>
      <c r="R85" s="199">
        <v>0</v>
      </c>
      <c r="S85" s="39">
        <v>0</v>
      </c>
      <c r="T85" s="146">
        <v>0</v>
      </c>
      <c r="U85" s="35"/>
      <c r="V85" s="222">
        <f t="shared" ref="V85:V102" si="20">SUM(G85:T85)</f>
        <v>0</v>
      </c>
    </row>
    <row r="86" spans="1:22" x14ac:dyDescent="0.2">
      <c r="A86" s="280" t="s">
        <v>350</v>
      </c>
      <c r="B86" s="55"/>
      <c r="C86" s="59" t="s">
        <v>68</v>
      </c>
      <c r="D86" s="36" t="s">
        <v>170</v>
      </c>
      <c r="E86" s="36"/>
      <c r="F86" s="36"/>
      <c r="G86" s="70">
        <v>139.06784685000096</v>
      </c>
      <c r="H86" s="200">
        <v>128.12900000000161</v>
      </c>
      <c r="I86" s="5">
        <v>137.72145000000071</v>
      </c>
      <c r="J86" s="71">
        <v>18.466500000000007</v>
      </c>
      <c r="K86" s="35"/>
      <c r="L86" s="70">
        <v>0</v>
      </c>
      <c r="M86" s="5">
        <v>0</v>
      </c>
      <c r="N86" s="33">
        <v>0</v>
      </c>
      <c r="O86" s="71">
        <v>0</v>
      </c>
      <c r="P86" s="35"/>
      <c r="Q86" s="70">
        <v>18.549850000000028</v>
      </c>
      <c r="R86" s="200">
        <v>14.061999999999989</v>
      </c>
      <c r="S86" s="5">
        <v>7.9431999999999974</v>
      </c>
      <c r="T86" s="130">
        <v>1.9177000000000004</v>
      </c>
      <c r="U86" s="35"/>
      <c r="V86" s="90">
        <f t="shared" si="20"/>
        <v>465.8575468500033</v>
      </c>
    </row>
    <row r="87" spans="1:22" x14ac:dyDescent="0.2">
      <c r="A87" s="280" t="s">
        <v>351</v>
      </c>
      <c r="B87" s="54"/>
      <c r="C87" s="59" t="s">
        <v>64</v>
      </c>
      <c r="D87" s="36"/>
      <c r="E87" s="36" t="s">
        <v>166</v>
      </c>
      <c r="F87" s="36"/>
      <c r="G87" s="70">
        <v>0</v>
      </c>
      <c r="H87" s="200">
        <v>0</v>
      </c>
      <c r="I87" s="5">
        <v>0</v>
      </c>
      <c r="J87" s="71">
        <v>0</v>
      </c>
      <c r="K87" s="35"/>
      <c r="L87" s="70">
        <v>0</v>
      </c>
      <c r="M87" s="5">
        <v>0</v>
      </c>
      <c r="N87" s="33">
        <v>0</v>
      </c>
      <c r="O87" s="71">
        <v>0</v>
      </c>
      <c r="P87" s="35"/>
      <c r="Q87" s="70">
        <v>0</v>
      </c>
      <c r="R87" s="200">
        <v>0</v>
      </c>
      <c r="S87" s="5">
        <v>0</v>
      </c>
      <c r="T87" s="130">
        <v>0</v>
      </c>
      <c r="U87" s="35"/>
      <c r="V87" s="90">
        <f t="shared" si="20"/>
        <v>0</v>
      </c>
    </row>
    <row r="88" spans="1:22" x14ac:dyDescent="0.2">
      <c r="A88" s="280" t="s">
        <v>352</v>
      </c>
      <c r="B88" s="55"/>
      <c r="C88" s="59" t="s">
        <v>65</v>
      </c>
      <c r="D88" s="36"/>
      <c r="E88" s="36" t="s">
        <v>167</v>
      </c>
      <c r="F88" s="36"/>
      <c r="G88" s="70">
        <v>0</v>
      </c>
      <c r="H88" s="200">
        <v>0</v>
      </c>
      <c r="I88" s="5">
        <v>0</v>
      </c>
      <c r="J88" s="71">
        <v>0</v>
      </c>
      <c r="K88" s="35"/>
      <c r="L88" s="70">
        <v>0</v>
      </c>
      <c r="M88" s="5">
        <v>0</v>
      </c>
      <c r="N88" s="33">
        <v>0</v>
      </c>
      <c r="O88" s="71">
        <v>0</v>
      </c>
      <c r="P88" s="35"/>
      <c r="Q88" s="70">
        <v>0</v>
      </c>
      <c r="R88" s="200">
        <v>0</v>
      </c>
      <c r="S88" s="5">
        <v>0</v>
      </c>
      <c r="T88" s="130">
        <v>0</v>
      </c>
      <c r="U88" s="35"/>
      <c r="V88" s="90">
        <f t="shared" si="20"/>
        <v>0</v>
      </c>
    </row>
    <row r="89" spans="1:22" x14ac:dyDescent="0.2">
      <c r="A89" s="280" t="s">
        <v>353</v>
      </c>
      <c r="B89" s="55"/>
      <c r="C89" s="62" t="s">
        <v>66</v>
      </c>
      <c r="D89" s="36"/>
      <c r="E89" s="36" t="s">
        <v>168</v>
      </c>
      <c r="F89" s="36"/>
      <c r="G89" s="70">
        <v>0</v>
      </c>
      <c r="H89" s="200">
        <v>0</v>
      </c>
      <c r="I89" s="5">
        <v>0</v>
      </c>
      <c r="J89" s="71">
        <v>0</v>
      </c>
      <c r="K89" s="35"/>
      <c r="L89" s="70">
        <v>0</v>
      </c>
      <c r="M89" s="5">
        <v>0</v>
      </c>
      <c r="N89" s="33">
        <v>0</v>
      </c>
      <c r="O89" s="71">
        <v>0</v>
      </c>
      <c r="P89" s="35"/>
      <c r="Q89" s="70">
        <v>0</v>
      </c>
      <c r="R89" s="200">
        <v>0</v>
      </c>
      <c r="S89" s="5">
        <v>0</v>
      </c>
      <c r="T89" s="130">
        <v>0</v>
      </c>
      <c r="U89" s="35"/>
      <c r="V89" s="90">
        <f t="shared" si="20"/>
        <v>0</v>
      </c>
    </row>
    <row r="90" spans="1:22" x14ac:dyDescent="0.2">
      <c r="A90" s="280" t="s">
        <v>354</v>
      </c>
      <c r="B90" s="55"/>
      <c r="C90" s="59" t="s">
        <v>67</v>
      </c>
      <c r="D90" s="36"/>
      <c r="E90" s="36" t="s">
        <v>169</v>
      </c>
      <c r="F90" s="36"/>
      <c r="G90" s="70">
        <v>0</v>
      </c>
      <c r="H90" s="200">
        <v>0</v>
      </c>
      <c r="I90" s="5">
        <v>0</v>
      </c>
      <c r="J90" s="71">
        <v>0.63</v>
      </c>
      <c r="K90" s="35"/>
      <c r="L90" s="70">
        <v>0</v>
      </c>
      <c r="M90" s="5">
        <v>0</v>
      </c>
      <c r="N90" s="33">
        <v>0</v>
      </c>
      <c r="O90" s="71">
        <v>0</v>
      </c>
      <c r="P90" s="35"/>
      <c r="Q90" s="70">
        <v>0</v>
      </c>
      <c r="R90" s="200">
        <v>0</v>
      </c>
      <c r="S90" s="5">
        <v>0</v>
      </c>
      <c r="T90" s="130">
        <v>0.126</v>
      </c>
      <c r="U90" s="35"/>
      <c r="V90" s="90">
        <f t="shared" si="20"/>
        <v>0.75600000000000001</v>
      </c>
    </row>
    <row r="91" spans="1:22" x14ac:dyDescent="0.2">
      <c r="A91" s="280" t="s">
        <v>355</v>
      </c>
      <c r="B91" s="55"/>
      <c r="C91" s="59" t="s">
        <v>69</v>
      </c>
      <c r="D91" s="36"/>
      <c r="E91" s="36" t="s">
        <v>171</v>
      </c>
      <c r="F91" s="36"/>
      <c r="G91" s="70">
        <v>0</v>
      </c>
      <c r="H91" s="200">
        <v>0</v>
      </c>
      <c r="I91" s="5">
        <v>0</v>
      </c>
      <c r="J91" s="71">
        <v>0</v>
      </c>
      <c r="K91" s="35"/>
      <c r="L91" s="70">
        <v>0</v>
      </c>
      <c r="M91" s="5">
        <v>0</v>
      </c>
      <c r="N91" s="33">
        <v>0</v>
      </c>
      <c r="O91" s="71">
        <v>0</v>
      </c>
      <c r="P91" s="35"/>
      <c r="Q91" s="70">
        <v>0</v>
      </c>
      <c r="R91" s="200">
        <v>0</v>
      </c>
      <c r="S91" s="5">
        <v>0</v>
      </c>
      <c r="T91" s="130">
        <v>0</v>
      </c>
      <c r="U91" s="35"/>
      <c r="V91" s="90">
        <f t="shared" si="20"/>
        <v>0</v>
      </c>
    </row>
    <row r="92" spans="1:22" x14ac:dyDescent="0.2">
      <c r="A92" s="280" t="s">
        <v>356</v>
      </c>
      <c r="B92" s="55"/>
      <c r="C92" s="59" t="s">
        <v>70</v>
      </c>
      <c r="D92" s="36"/>
      <c r="E92" s="36" t="s">
        <v>172</v>
      </c>
      <c r="F92" s="36"/>
      <c r="G92" s="70">
        <v>0</v>
      </c>
      <c r="H92" s="200">
        <v>0</v>
      </c>
      <c r="I92" s="5">
        <v>0</v>
      </c>
      <c r="J92" s="71">
        <v>0</v>
      </c>
      <c r="K92" s="35"/>
      <c r="L92" s="70">
        <v>0</v>
      </c>
      <c r="M92" s="5">
        <v>0</v>
      </c>
      <c r="N92" s="33">
        <v>0</v>
      </c>
      <c r="O92" s="71">
        <v>0</v>
      </c>
      <c r="P92" s="35"/>
      <c r="Q92" s="70">
        <v>0</v>
      </c>
      <c r="R92" s="200">
        <v>0</v>
      </c>
      <c r="S92" s="5">
        <v>0</v>
      </c>
      <c r="T92" s="130">
        <v>0</v>
      </c>
      <c r="U92" s="35"/>
      <c r="V92" s="90">
        <f t="shared" si="20"/>
        <v>0</v>
      </c>
    </row>
    <row r="93" spans="1:22" x14ac:dyDescent="0.2">
      <c r="A93" s="280" t="s">
        <v>357</v>
      </c>
      <c r="B93" s="55"/>
      <c r="C93" s="62" t="s">
        <v>71</v>
      </c>
      <c r="D93" s="36"/>
      <c r="E93" s="36" t="s">
        <v>173</v>
      </c>
      <c r="F93" s="36"/>
      <c r="G93" s="70">
        <v>0</v>
      </c>
      <c r="H93" s="200">
        <v>0</v>
      </c>
      <c r="I93" s="5">
        <v>0</v>
      </c>
      <c r="J93" s="71">
        <v>6.0000000000000026E-2</v>
      </c>
      <c r="K93" s="35"/>
      <c r="L93" s="70">
        <v>0</v>
      </c>
      <c r="M93" s="5">
        <v>0</v>
      </c>
      <c r="N93" s="33">
        <v>0</v>
      </c>
      <c r="O93" s="71">
        <v>0</v>
      </c>
      <c r="P93" s="35"/>
      <c r="Q93" s="70">
        <v>0</v>
      </c>
      <c r="R93" s="200">
        <v>0</v>
      </c>
      <c r="S93" s="5">
        <v>0</v>
      </c>
      <c r="T93" s="130">
        <v>1.2E-2</v>
      </c>
      <c r="U93" s="35"/>
      <c r="V93" s="90">
        <f t="shared" si="20"/>
        <v>7.2000000000000022E-2</v>
      </c>
    </row>
    <row r="94" spans="1:22" x14ac:dyDescent="0.2">
      <c r="A94" s="280" t="s">
        <v>358</v>
      </c>
      <c r="B94" s="56"/>
      <c r="C94" s="60" t="s">
        <v>72</v>
      </c>
      <c r="D94" s="36"/>
      <c r="E94" s="36" t="s">
        <v>174</v>
      </c>
      <c r="F94" s="36"/>
      <c r="G94" s="70">
        <v>0</v>
      </c>
      <c r="H94" s="200">
        <v>0</v>
      </c>
      <c r="I94" s="5">
        <v>0</v>
      </c>
      <c r="J94" s="71">
        <v>0</v>
      </c>
      <c r="K94" s="35"/>
      <c r="L94" s="70">
        <v>0</v>
      </c>
      <c r="M94" s="5">
        <v>0</v>
      </c>
      <c r="N94" s="33">
        <v>0</v>
      </c>
      <c r="O94" s="71">
        <v>0</v>
      </c>
      <c r="P94" s="35"/>
      <c r="Q94" s="70">
        <v>0</v>
      </c>
      <c r="R94" s="200">
        <v>0</v>
      </c>
      <c r="S94" s="5">
        <v>0</v>
      </c>
      <c r="T94" s="130">
        <v>0</v>
      </c>
      <c r="U94" s="35"/>
      <c r="V94" s="90">
        <f t="shared" si="20"/>
        <v>0</v>
      </c>
    </row>
    <row r="95" spans="1:22" x14ac:dyDescent="0.2">
      <c r="A95" s="280" t="s">
        <v>359</v>
      </c>
      <c r="B95" s="55"/>
      <c r="C95" s="59" t="s">
        <v>73</v>
      </c>
      <c r="D95" s="36"/>
      <c r="E95" s="36" t="s">
        <v>175</v>
      </c>
      <c r="F95" s="36"/>
      <c r="G95" s="70">
        <v>0</v>
      </c>
      <c r="H95" s="200">
        <v>0</v>
      </c>
      <c r="I95" s="5">
        <v>0</v>
      </c>
      <c r="J95" s="71">
        <v>0</v>
      </c>
      <c r="K95" s="35"/>
      <c r="L95" s="70">
        <v>0</v>
      </c>
      <c r="M95" s="5">
        <v>0</v>
      </c>
      <c r="N95" s="33">
        <v>0</v>
      </c>
      <c r="O95" s="71">
        <v>0</v>
      </c>
      <c r="P95" s="35"/>
      <c r="Q95" s="70">
        <v>0</v>
      </c>
      <c r="R95" s="200">
        <v>0</v>
      </c>
      <c r="S95" s="5">
        <v>0</v>
      </c>
      <c r="T95" s="130">
        <v>0</v>
      </c>
      <c r="U95" s="35"/>
      <c r="V95" s="90">
        <f t="shared" si="20"/>
        <v>0</v>
      </c>
    </row>
    <row r="96" spans="1:22" x14ac:dyDescent="0.2">
      <c r="A96" s="280" t="s">
        <v>360</v>
      </c>
      <c r="B96" s="55"/>
      <c r="C96" s="59" t="s">
        <v>74</v>
      </c>
      <c r="D96" s="36"/>
      <c r="E96" s="36" t="s">
        <v>176</v>
      </c>
      <c r="F96" s="36"/>
      <c r="G96" s="70">
        <v>0</v>
      </c>
      <c r="H96" s="200">
        <v>0</v>
      </c>
      <c r="I96" s="5">
        <v>0</v>
      </c>
      <c r="J96" s="71">
        <v>0</v>
      </c>
      <c r="K96" s="35"/>
      <c r="L96" s="70">
        <v>0</v>
      </c>
      <c r="M96" s="5">
        <v>0</v>
      </c>
      <c r="N96" s="33">
        <v>0</v>
      </c>
      <c r="O96" s="71">
        <v>0</v>
      </c>
      <c r="P96" s="35"/>
      <c r="Q96" s="70">
        <v>0</v>
      </c>
      <c r="R96" s="200">
        <v>0</v>
      </c>
      <c r="S96" s="5">
        <v>0</v>
      </c>
      <c r="T96" s="130">
        <v>0</v>
      </c>
      <c r="U96" s="35"/>
      <c r="V96" s="90">
        <f t="shared" si="20"/>
        <v>0</v>
      </c>
    </row>
    <row r="97" spans="1:23" x14ac:dyDescent="0.2">
      <c r="A97" s="280" t="s">
        <v>361</v>
      </c>
      <c r="B97" s="56"/>
      <c r="C97" s="59" t="s">
        <v>75</v>
      </c>
      <c r="D97" s="36"/>
      <c r="E97" s="36" t="s">
        <v>177</v>
      </c>
      <c r="F97" s="36"/>
      <c r="G97" s="70">
        <v>0</v>
      </c>
      <c r="H97" s="200">
        <v>0</v>
      </c>
      <c r="I97" s="5">
        <v>0</v>
      </c>
      <c r="J97" s="71">
        <v>0</v>
      </c>
      <c r="K97" s="35"/>
      <c r="L97" s="70">
        <v>0</v>
      </c>
      <c r="M97" s="5">
        <v>0</v>
      </c>
      <c r="N97" s="33">
        <v>0</v>
      </c>
      <c r="O97" s="71">
        <v>0</v>
      </c>
      <c r="P97" s="35"/>
      <c r="Q97" s="70">
        <v>0</v>
      </c>
      <c r="R97" s="200">
        <v>0</v>
      </c>
      <c r="S97" s="5">
        <v>0</v>
      </c>
      <c r="T97" s="130">
        <v>0</v>
      </c>
      <c r="U97" s="35"/>
      <c r="V97" s="90">
        <f t="shared" si="20"/>
        <v>0</v>
      </c>
    </row>
    <row r="98" spans="1:23" x14ac:dyDescent="0.2">
      <c r="A98" s="280" t="s">
        <v>362</v>
      </c>
      <c r="B98" s="55"/>
      <c r="C98" s="59" t="s">
        <v>76</v>
      </c>
      <c r="D98" s="36"/>
      <c r="E98" s="36" t="s">
        <v>178</v>
      </c>
      <c r="F98" s="36"/>
      <c r="G98" s="70">
        <v>0</v>
      </c>
      <c r="H98" s="200">
        <v>0</v>
      </c>
      <c r="I98" s="5">
        <v>0</v>
      </c>
      <c r="J98" s="71">
        <v>0</v>
      </c>
      <c r="K98" s="35"/>
      <c r="L98" s="70">
        <v>0</v>
      </c>
      <c r="M98" s="5">
        <v>0</v>
      </c>
      <c r="N98" s="33">
        <v>0</v>
      </c>
      <c r="O98" s="71">
        <v>0</v>
      </c>
      <c r="P98" s="35"/>
      <c r="Q98" s="70">
        <v>0</v>
      </c>
      <c r="R98" s="200">
        <v>0</v>
      </c>
      <c r="S98" s="5">
        <v>0</v>
      </c>
      <c r="T98" s="130">
        <v>0</v>
      </c>
      <c r="U98" s="35"/>
      <c r="V98" s="90">
        <f t="shared" si="20"/>
        <v>0</v>
      </c>
    </row>
    <row r="99" spans="1:23" x14ac:dyDescent="0.2">
      <c r="A99" s="280" t="s">
        <v>363</v>
      </c>
      <c r="B99" s="55"/>
      <c r="C99" s="59"/>
      <c r="D99" s="36" t="s">
        <v>259</v>
      </c>
      <c r="E99" s="36"/>
      <c r="F99" s="36"/>
      <c r="G99" s="70">
        <v>0</v>
      </c>
      <c r="H99" s="200">
        <v>0</v>
      </c>
      <c r="I99" s="5">
        <v>0</v>
      </c>
      <c r="J99" s="71">
        <v>0</v>
      </c>
      <c r="K99" s="35"/>
      <c r="L99" s="70">
        <v>0</v>
      </c>
      <c r="M99" s="5">
        <v>0</v>
      </c>
      <c r="N99" s="33">
        <v>0</v>
      </c>
      <c r="O99" s="71">
        <v>0</v>
      </c>
      <c r="P99" s="35"/>
      <c r="Q99" s="70">
        <v>0</v>
      </c>
      <c r="R99" s="200">
        <v>0</v>
      </c>
      <c r="S99" s="5">
        <v>0</v>
      </c>
      <c r="T99" s="130">
        <v>0</v>
      </c>
      <c r="U99" s="35"/>
      <c r="V99" s="90">
        <f t="shared" si="20"/>
        <v>0</v>
      </c>
    </row>
    <row r="100" spans="1:23" x14ac:dyDescent="0.2">
      <c r="A100" s="280" t="s">
        <v>364</v>
      </c>
      <c r="B100" s="55"/>
      <c r="C100" s="59"/>
      <c r="D100" s="42" t="s">
        <v>278</v>
      </c>
      <c r="E100" s="36"/>
      <c r="F100" s="36"/>
      <c r="G100" s="70">
        <v>0</v>
      </c>
      <c r="H100" s="200">
        <v>0</v>
      </c>
      <c r="I100" s="5">
        <v>0</v>
      </c>
      <c r="J100" s="71">
        <v>0</v>
      </c>
      <c r="K100" s="35"/>
      <c r="L100" s="70">
        <v>0</v>
      </c>
      <c r="M100" s="5">
        <v>0</v>
      </c>
      <c r="N100" s="33">
        <v>0</v>
      </c>
      <c r="O100" s="71">
        <v>0</v>
      </c>
      <c r="P100" s="35"/>
      <c r="Q100" s="70">
        <v>0</v>
      </c>
      <c r="R100" s="200">
        <v>0</v>
      </c>
      <c r="S100" s="5">
        <v>0</v>
      </c>
      <c r="T100" s="130">
        <v>0</v>
      </c>
      <c r="U100" s="35"/>
      <c r="V100" s="90">
        <f t="shared" si="20"/>
        <v>0</v>
      </c>
    </row>
    <row r="101" spans="1:23" x14ac:dyDescent="0.2">
      <c r="A101" s="280" t="s">
        <v>365</v>
      </c>
      <c r="B101" s="55"/>
      <c r="C101" s="59" t="s">
        <v>85</v>
      </c>
      <c r="D101" s="36" t="s">
        <v>85</v>
      </c>
      <c r="E101" s="36"/>
      <c r="F101" s="36"/>
      <c r="G101" s="70">
        <v>0</v>
      </c>
      <c r="H101" s="200">
        <v>0</v>
      </c>
      <c r="I101" s="5">
        <v>0</v>
      </c>
      <c r="J101" s="71">
        <v>0</v>
      </c>
      <c r="K101" s="35"/>
      <c r="L101" s="70">
        <v>0</v>
      </c>
      <c r="M101" s="5">
        <v>0</v>
      </c>
      <c r="N101" s="33">
        <v>0</v>
      </c>
      <c r="O101" s="71">
        <v>0</v>
      </c>
      <c r="P101" s="35"/>
      <c r="Q101" s="70">
        <v>0</v>
      </c>
      <c r="R101" s="200">
        <v>0</v>
      </c>
      <c r="S101" s="5">
        <v>0</v>
      </c>
      <c r="T101" s="130">
        <v>0</v>
      </c>
      <c r="U101" s="35"/>
      <c r="V101" s="90">
        <f t="shared" si="20"/>
        <v>0</v>
      </c>
    </row>
    <row r="102" spans="1:23" x14ac:dyDescent="0.2">
      <c r="A102" s="280" t="s">
        <v>366</v>
      </c>
      <c r="B102" s="56"/>
      <c r="C102" s="102" t="s">
        <v>77</v>
      </c>
      <c r="D102" s="37" t="s">
        <v>77</v>
      </c>
      <c r="E102" s="37"/>
      <c r="F102" s="37"/>
      <c r="G102" s="72">
        <v>7.9200000000000044</v>
      </c>
      <c r="H102" s="201">
        <v>6.2700000000000076</v>
      </c>
      <c r="I102" s="7">
        <v>20.999999999999993</v>
      </c>
      <c r="J102" s="73">
        <v>23.103000000000002</v>
      </c>
      <c r="K102" s="236"/>
      <c r="L102" s="72">
        <v>0</v>
      </c>
      <c r="M102" s="201">
        <v>0</v>
      </c>
      <c r="N102" s="34">
        <v>0</v>
      </c>
      <c r="O102" s="73">
        <v>0</v>
      </c>
      <c r="P102" s="236"/>
      <c r="Q102" s="72">
        <v>0</v>
      </c>
      <c r="R102" s="201">
        <v>0</v>
      </c>
      <c r="S102" s="7">
        <v>0</v>
      </c>
      <c r="T102" s="147">
        <v>0</v>
      </c>
      <c r="U102" s="236"/>
      <c r="V102" s="223">
        <f t="shared" si="20"/>
        <v>58.293000000000006</v>
      </c>
    </row>
    <row r="103" spans="1:23" s="2" customFormat="1" x14ac:dyDescent="0.2">
      <c r="B103" s="57" t="s">
        <v>108</v>
      </c>
      <c r="C103" s="61"/>
      <c r="D103" s="47"/>
      <c r="E103" s="47"/>
      <c r="F103" s="47"/>
      <c r="G103" s="74">
        <f>SUM(G85:G102)</f>
        <v>146.98784685000098</v>
      </c>
      <c r="H103" s="202">
        <f t="shared" ref="H103:J103" si="21">SUM(H85:H102)</f>
        <v>134.39900000000162</v>
      </c>
      <c r="I103" s="44">
        <f t="shared" si="21"/>
        <v>158.72145000000071</v>
      </c>
      <c r="J103" s="75">
        <f t="shared" si="21"/>
        <v>42.259500000000003</v>
      </c>
      <c r="K103" s="46"/>
      <c r="L103" s="74">
        <f t="shared" ref="L103:O103" si="22">SUM(L85:L102)</f>
        <v>0</v>
      </c>
      <c r="M103" s="202">
        <f t="shared" si="22"/>
        <v>0</v>
      </c>
      <c r="N103" s="46">
        <f t="shared" si="22"/>
        <v>0</v>
      </c>
      <c r="O103" s="75">
        <f t="shared" si="22"/>
        <v>0</v>
      </c>
      <c r="P103" s="46"/>
      <c r="Q103" s="74">
        <f t="shared" ref="Q103:T103" si="23">SUM(Q85:Q102)</f>
        <v>18.549850000000028</v>
      </c>
      <c r="R103" s="202">
        <f t="shared" si="23"/>
        <v>14.061999999999989</v>
      </c>
      <c r="S103" s="44">
        <f t="shared" si="23"/>
        <v>7.9431999999999974</v>
      </c>
      <c r="T103" s="143">
        <f t="shared" si="23"/>
        <v>2.0557000000000003</v>
      </c>
      <c r="U103" s="46"/>
      <c r="V103" s="86">
        <f>SUM(V85:V102)</f>
        <v>524.97854685000334</v>
      </c>
    </row>
    <row r="104" spans="1:23" ht="13.5" thickBot="1" x14ac:dyDescent="0.25">
      <c r="B104" s="122"/>
      <c r="C104" s="132"/>
      <c r="D104" s="132"/>
      <c r="E104" s="132"/>
      <c r="F104" s="132"/>
      <c r="G104" s="282"/>
      <c r="H104" s="133"/>
      <c r="I104" s="133"/>
      <c r="J104" s="135"/>
      <c r="K104" s="133"/>
      <c r="L104" s="283"/>
      <c r="M104" s="286"/>
      <c r="N104" s="276"/>
      <c r="O104" s="284"/>
      <c r="P104" s="133"/>
      <c r="Q104" s="282"/>
      <c r="R104" s="133"/>
      <c r="S104" s="133"/>
      <c r="T104" s="135"/>
      <c r="U104" s="133"/>
      <c r="V104" s="225"/>
      <c r="W104" s="50"/>
    </row>
    <row r="105" spans="1:23" s="2" customFormat="1" x14ac:dyDescent="0.2">
      <c r="B105" s="9" t="str">
        <f>B6</f>
        <v>School of Arts and Humanities</v>
      </c>
      <c r="C105" s="64"/>
      <c r="D105" s="51"/>
      <c r="E105" s="51"/>
      <c r="F105" s="51"/>
      <c r="G105" s="78">
        <f>G27</f>
        <v>719.40999699699694</v>
      </c>
      <c r="H105" s="205">
        <f t="shared" ref="H105:J105" si="24">H27</f>
        <v>724.40766666666445</v>
      </c>
      <c r="I105" s="10">
        <f t="shared" si="24"/>
        <v>536.38933333333148</v>
      </c>
      <c r="J105" s="11">
        <f t="shared" si="24"/>
        <v>217.3231998001998</v>
      </c>
      <c r="K105" s="114"/>
      <c r="L105" s="78">
        <f t="shared" ref="L105:O105" si="25">L27</f>
        <v>28.999999999999975</v>
      </c>
      <c r="M105" s="205">
        <f t="shared" si="25"/>
        <v>15.999999999999996</v>
      </c>
      <c r="N105" s="140">
        <f t="shared" si="25"/>
        <v>2.5</v>
      </c>
      <c r="O105" s="11">
        <f t="shared" si="25"/>
        <v>0</v>
      </c>
      <c r="P105" s="114"/>
      <c r="Q105" s="78">
        <f t="shared" ref="Q105:T105" si="26">Q27</f>
        <v>41.880399399399401</v>
      </c>
      <c r="R105" s="205">
        <f t="shared" si="26"/>
        <v>26.350000000000005</v>
      </c>
      <c r="S105" s="10">
        <f t="shared" si="26"/>
        <v>16.770000000000003</v>
      </c>
      <c r="T105" s="148">
        <f t="shared" si="26"/>
        <v>10.200000000000001</v>
      </c>
      <c r="U105" s="114"/>
      <c r="V105" s="89">
        <f>V27</f>
        <v>2340.2305961965922</v>
      </c>
    </row>
    <row r="106" spans="1:23" s="2" customFormat="1" x14ac:dyDescent="0.2">
      <c r="B106" s="12" t="str">
        <f>B29</f>
        <v>School of Humanities and Social Sciences</v>
      </c>
      <c r="C106" s="65"/>
      <c r="D106" s="32"/>
      <c r="E106" s="32"/>
      <c r="F106" s="32"/>
      <c r="G106" s="79">
        <f>G48</f>
        <v>671.74900300300658</v>
      </c>
      <c r="H106" s="206">
        <f t="shared" ref="H106:J106" si="27">H48</f>
        <v>687.80651996007782</v>
      </c>
      <c r="I106" s="6">
        <f t="shared" si="27"/>
        <v>723.55858433133722</v>
      </c>
      <c r="J106" s="13">
        <f t="shared" si="27"/>
        <v>87.133133533133474</v>
      </c>
      <c r="K106" s="237"/>
      <c r="L106" s="79">
        <f t="shared" ref="L106:O106" si="28">L48</f>
        <v>13.999999999999995</v>
      </c>
      <c r="M106" s="206">
        <f t="shared" si="28"/>
        <v>11.999999999999989</v>
      </c>
      <c r="N106" s="121">
        <f t="shared" si="28"/>
        <v>3</v>
      </c>
      <c r="O106" s="13">
        <f t="shared" si="28"/>
        <v>0</v>
      </c>
      <c r="P106" s="237"/>
      <c r="Q106" s="79">
        <f t="shared" ref="Q106:T106" si="29">Q48</f>
        <v>174.97360060060069</v>
      </c>
      <c r="R106" s="206">
        <f t="shared" si="29"/>
        <v>156.93233532934156</v>
      </c>
      <c r="S106" s="6">
        <f t="shared" si="29"/>
        <v>123.75000000000011</v>
      </c>
      <c r="T106" s="149">
        <f t="shared" si="29"/>
        <v>6.133</v>
      </c>
      <c r="U106" s="237"/>
      <c r="V106" s="90">
        <f>V48</f>
        <v>2661.0361767574973</v>
      </c>
    </row>
    <row r="107" spans="1:23" s="2" customFormat="1" x14ac:dyDescent="0.2">
      <c r="B107" s="12" t="str">
        <f>B50</f>
        <v>School of Physical Sciences</v>
      </c>
      <c r="C107" s="65"/>
      <c r="D107" s="32"/>
      <c r="E107" s="32"/>
      <c r="F107" s="32"/>
      <c r="G107" s="79">
        <f>G60</f>
        <v>710.7399999999983</v>
      </c>
      <c r="H107" s="206">
        <f t="shared" ref="H107:J107" si="30">H60</f>
        <v>565.97933333333015</v>
      </c>
      <c r="I107" s="6">
        <f t="shared" si="30"/>
        <v>551.86558333333403</v>
      </c>
      <c r="J107" s="13">
        <f t="shared" si="30"/>
        <v>317.16521160729275</v>
      </c>
      <c r="K107" s="237"/>
      <c r="L107" s="79">
        <f t="shared" ref="L107:O107" si="31">L60</f>
        <v>2.5</v>
      </c>
      <c r="M107" s="206">
        <f t="shared" si="31"/>
        <v>0.33333333333333331</v>
      </c>
      <c r="N107" s="121">
        <f t="shared" si="31"/>
        <v>0</v>
      </c>
      <c r="O107" s="13">
        <f t="shared" si="31"/>
        <v>1</v>
      </c>
      <c r="P107" s="237"/>
      <c r="Q107" s="79">
        <f t="shared" ref="Q107:T107" si="32">Q60</f>
        <v>111.08999999999992</v>
      </c>
      <c r="R107" s="206">
        <f t="shared" si="32"/>
        <v>99.400000000000247</v>
      </c>
      <c r="S107" s="6">
        <f t="shared" si="32"/>
        <v>88.833333333333258</v>
      </c>
      <c r="T107" s="149">
        <f t="shared" si="32"/>
        <v>39.832342939873982</v>
      </c>
      <c r="U107" s="237"/>
      <c r="V107" s="90">
        <f>V60</f>
        <v>2488.7391378804959</v>
      </c>
    </row>
    <row r="108" spans="1:23" s="2" customFormat="1" x14ac:dyDescent="0.2">
      <c r="B108" s="12" t="str">
        <f>B62</f>
        <v>School of Technology</v>
      </c>
      <c r="C108" s="65"/>
      <c r="D108" s="32"/>
      <c r="E108" s="32"/>
      <c r="F108" s="32"/>
      <c r="G108" s="79">
        <f>G68</f>
        <v>283.91440000000478</v>
      </c>
      <c r="H108" s="206">
        <f t="shared" ref="H108:J108" si="33">H68</f>
        <v>338.87699999999705</v>
      </c>
      <c r="I108" s="6">
        <f t="shared" si="33"/>
        <v>311.88000000000068</v>
      </c>
      <c r="J108" s="13">
        <f t="shared" si="33"/>
        <v>305.0126217260414</v>
      </c>
      <c r="K108" s="237"/>
      <c r="L108" s="79">
        <f t="shared" ref="L108:O108" si="34">L68</f>
        <v>0.99999999999999989</v>
      </c>
      <c r="M108" s="206">
        <f t="shared" si="34"/>
        <v>0</v>
      </c>
      <c r="N108" s="121">
        <f t="shared" si="34"/>
        <v>3</v>
      </c>
      <c r="O108" s="13">
        <f t="shared" si="34"/>
        <v>0</v>
      </c>
      <c r="P108" s="237"/>
      <c r="Q108" s="79">
        <f t="shared" ref="Q108:T108" si="35">Q68</f>
        <v>90.323000000000292</v>
      </c>
      <c r="R108" s="206">
        <f t="shared" si="35"/>
        <v>107.49999999999986</v>
      </c>
      <c r="S108" s="6">
        <f t="shared" si="35"/>
        <v>99.448000000000008</v>
      </c>
      <c r="T108" s="149">
        <f t="shared" si="35"/>
        <v>78.496157060126052</v>
      </c>
      <c r="U108" s="237"/>
      <c r="V108" s="90">
        <f>V68</f>
        <v>1619.4511787861697</v>
      </c>
    </row>
    <row r="109" spans="1:23" s="2" customFormat="1" x14ac:dyDescent="0.2">
      <c r="B109" s="12" t="str">
        <f>B70</f>
        <v>School of Biological Sciences</v>
      </c>
      <c r="C109" s="65"/>
      <c r="D109" s="32"/>
      <c r="E109" s="32"/>
      <c r="F109" s="32"/>
      <c r="G109" s="79">
        <f>G82</f>
        <v>590.51075315000003</v>
      </c>
      <c r="H109" s="206">
        <f t="shared" ref="H109:J109" si="36">H82</f>
        <v>630.29248003991972</v>
      </c>
      <c r="I109" s="6">
        <f t="shared" si="36"/>
        <v>567.93504900199662</v>
      </c>
      <c r="J109" s="13">
        <f t="shared" si="36"/>
        <v>69.517333333333326</v>
      </c>
      <c r="K109" s="237"/>
      <c r="L109" s="79">
        <f t="shared" ref="L109:O109" si="37">L82</f>
        <v>2.5</v>
      </c>
      <c r="M109" s="206">
        <f t="shared" si="37"/>
        <v>1.6666666666666663</v>
      </c>
      <c r="N109" s="121">
        <f t="shared" si="37"/>
        <v>0</v>
      </c>
      <c r="O109" s="13">
        <f t="shared" si="37"/>
        <v>0</v>
      </c>
      <c r="P109" s="237"/>
      <c r="Q109" s="79">
        <f t="shared" ref="Q109:T109" si="38">Q82</f>
        <v>57.597149999999985</v>
      </c>
      <c r="R109" s="206">
        <f t="shared" si="38"/>
        <v>62.255664670658675</v>
      </c>
      <c r="S109" s="6">
        <f t="shared" si="38"/>
        <v>48.873466666666666</v>
      </c>
      <c r="T109" s="149">
        <f t="shared" si="38"/>
        <v>3.6157999999999992</v>
      </c>
      <c r="U109" s="237"/>
      <c r="V109" s="90">
        <f>V82</f>
        <v>2034.7643635292411</v>
      </c>
    </row>
    <row r="110" spans="1:23" s="2" customFormat="1" ht="13.5" thickBot="1" x14ac:dyDescent="0.25">
      <c r="B110" s="12" t="str">
        <f>B84</f>
        <v>School of Clinical Medicine</v>
      </c>
      <c r="C110" s="65"/>
      <c r="D110" s="32"/>
      <c r="E110" s="32"/>
      <c r="F110" s="32"/>
      <c r="G110" s="79">
        <f>G103</f>
        <v>146.98784685000098</v>
      </c>
      <c r="H110" s="206">
        <f t="shared" ref="H110:J110" si="39">H103</f>
        <v>134.39900000000162</v>
      </c>
      <c r="I110" s="6">
        <f t="shared" si="39"/>
        <v>158.72145000000071</v>
      </c>
      <c r="J110" s="13">
        <f t="shared" si="39"/>
        <v>42.259500000000003</v>
      </c>
      <c r="K110" s="237"/>
      <c r="L110" s="79">
        <f t="shared" ref="L110:O110" si="40">L103</f>
        <v>0</v>
      </c>
      <c r="M110" s="206">
        <f t="shared" si="40"/>
        <v>0</v>
      </c>
      <c r="N110" s="121">
        <f t="shared" si="40"/>
        <v>0</v>
      </c>
      <c r="O110" s="13">
        <f t="shared" si="40"/>
        <v>0</v>
      </c>
      <c r="P110" s="237"/>
      <c r="Q110" s="79">
        <f t="shared" ref="Q110:T110" si="41">Q103</f>
        <v>18.549850000000028</v>
      </c>
      <c r="R110" s="206">
        <f t="shared" si="41"/>
        <v>14.061999999999989</v>
      </c>
      <c r="S110" s="6">
        <f t="shared" si="41"/>
        <v>7.9431999999999974</v>
      </c>
      <c r="T110" s="149">
        <f t="shared" si="41"/>
        <v>2.0557000000000003</v>
      </c>
      <c r="U110" s="237"/>
      <c r="V110" s="90">
        <f>V103</f>
        <v>524.97854685000334</v>
      </c>
    </row>
    <row r="111" spans="1:23" s="229" customFormat="1" ht="13.5" thickBot="1" x14ac:dyDescent="0.25">
      <c r="B111" s="226" t="s">
        <v>101</v>
      </c>
      <c r="C111" s="227"/>
      <c r="D111" s="228"/>
      <c r="E111" s="228"/>
      <c r="F111" s="228"/>
      <c r="G111" s="294">
        <f>SUM(G105:G110)</f>
        <v>3123.3120000000072</v>
      </c>
      <c r="H111" s="295">
        <f t="shared" ref="H111:J111" si="42">SUM(H105:H110)</f>
        <v>3081.7619999999911</v>
      </c>
      <c r="I111" s="296">
        <f t="shared" si="42"/>
        <v>2850.3500000000008</v>
      </c>
      <c r="J111" s="297">
        <f t="shared" si="42"/>
        <v>1038.411000000001</v>
      </c>
      <c r="K111" s="298"/>
      <c r="L111" s="294">
        <f t="shared" ref="L111:O111" si="43">SUM(L105:L110)</f>
        <v>48.999999999999972</v>
      </c>
      <c r="M111" s="295">
        <f t="shared" si="43"/>
        <v>29.999999999999986</v>
      </c>
      <c r="N111" s="298">
        <f t="shared" si="43"/>
        <v>8.5</v>
      </c>
      <c r="O111" s="297">
        <f t="shared" si="43"/>
        <v>1</v>
      </c>
      <c r="P111" s="298"/>
      <c r="Q111" s="294">
        <f t="shared" ref="Q111:T111" si="44">SUM(Q105:Q110)</f>
        <v>494.41400000000033</v>
      </c>
      <c r="R111" s="295">
        <f t="shared" si="44"/>
        <v>466.50000000000034</v>
      </c>
      <c r="S111" s="296">
        <f t="shared" si="44"/>
        <v>385.61800000000005</v>
      </c>
      <c r="T111" s="299">
        <f t="shared" si="44"/>
        <v>140.33300000000006</v>
      </c>
      <c r="U111" s="298"/>
      <c r="V111" s="300">
        <f>SUM(V105:V110)</f>
        <v>11669.199999999999</v>
      </c>
    </row>
    <row r="114" spans="2:23" x14ac:dyDescent="0.2">
      <c r="B114" s="2" t="s">
        <v>418</v>
      </c>
    </row>
    <row r="115" spans="2:23" x14ac:dyDescent="0.2">
      <c r="B115" t="s">
        <v>251</v>
      </c>
    </row>
    <row r="116" spans="2:23" x14ac:dyDescent="0.2">
      <c r="D116" t="s">
        <v>205</v>
      </c>
      <c r="E116" t="s">
        <v>218</v>
      </c>
    </row>
    <row r="117" spans="2:23" x14ac:dyDescent="0.2">
      <c r="D117" t="s">
        <v>205</v>
      </c>
      <c r="E117" t="s">
        <v>219</v>
      </c>
    </row>
    <row r="118" spans="2:23" x14ac:dyDescent="0.2">
      <c r="D118" t="s">
        <v>205</v>
      </c>
      <c r="E118" t="s">
        <v>282</v>
      </c>
    </row>
    <row r="119" spans="2:23" x14ac:dyDescent="0.2">
      <c r="D119" t="s">
        <v>205</v>
      </c>
      <c r="E119" t="s">
        <v>215</v>
      </c>
    </row>
    <row r="120" spans="2:23" x14ac:dyDescent="0.2">
      <c r="B120" s="397" t="s">
        <v>419</v>
      </c>
      <c r="C120" s="397"/>
      <c r="D120" s="397"/>
      <c r="E120" s="397"/>
      <c r="F120" s="397"/>
      <c r="G120" s="397"/>
      <c r="H120" s="397"/>
      <c r="I120" s="397"/>
      <c r="J120" s="397"/>
      <c r="K120" s="397"/>
      <c r="L120" s="397"/>
      <c r="M120" s="397"/>
      <c r="N120" s="397"/>
      <c r="O120" s="397"/>
      <c r="P120" s="397"/>
      <c r="Q120" s="397"/>
      <c r="R120" s="397"/>
      <c r="S120" s="397"/>
      <c r="T120" s="397"/>
      <c r="U120" s="397"/>
      <c r="V120" s="397"/>
    </row>
    <row r="121" spans="2:23" x14ac:dyDescent="0.2">
      <c r="B121" s="397"/>
      <c r="C121" s="397"/>
      <c r="D121" s="397"/>
      <c r="E121" s="397"/>
      <c r="F121" s="397"/>
      <c r="G121" s="397"/>
      <c r="H121" s="397"/>
      <c r="I121" s="397"/>
      <c r="J121" s="397"/>
      <c r="K121" s="397"/>
      <c r="L121" s="397"/>
      <c r="M121" s="397"/>
      <c r="N121" s="397"/>
      <c r="O121" s="397"/>
      <c r="P121" s="397"/>
      <c r="Q121" s="397"/>
      <c r="R121" s="397"/>
      <c r="S121" s="397"/>
      <c r="T121" s="397"/>
      <c r="U121" s="397"/>
      <c r="V121" s="397"/>
    </row>
    <row r="122" spans="2:23" ht="12.75" customHeight="1" x14ac:dyDescent="0.2">
      <c r="B122" s="396" t="s">
        <v>275</v>
      </c>
      <c r="C122" s="396"/>
      <c r="D122" s="396"/>
      <c r="E122" s="396"/>
      <c r="F122" s="396"/>
      <c r="G122" s="396"/>
      <c r="H122" s="396"/>
      <c r="I122" s="396"/>
      <c r="J122" s="396"/>
      <c r="K122" s="396"/>
      <c r="L122" s="396"/>
      <c r="M122" s="396"/>
      <c r="N122" s="396"/>
      <c r="O122" s="396"/>
      <c r="P122" s="396"/>
      <c r="Q122" s="396"/>
      <c r="R122" s="396"/>
      <c r="S122" s="396"/>
      <c r="T122" s="396"/>
      <c r="U122" s="396"/>
      <c r="V122" s="396"/>
      <c r="W122" s="255"/>
    </row>
    <row r="123" spans="2:23" x14ac:dyDescent="0.2">
      <c r="B123" s="396"/>
      <c r="C123" s="396"/>
      <c r="D123" s="396"/>
      <c r="E123" s="396"/>
      <c r="F123" s="396"/>
      <c r="G123" s="396"/>
      <c r="H123" s="396"/>
      <c r="I123" s="396"/>
      <c r="J123" s="396"/>
      <c r="K123" s="396"/>
      <c r="L123" s="396"/>
      <c r="M123" s="396"/>
      <c r="N123" s="396"/>
      <c r="O123" s="396"/>
      <c r="P123" s="396"/>
      <c r="Q123" s="396"/>
      <c r="R123" s="396"/>
      <c r="S123" s="396"/>
      <c r="T123" s="396"/>
      <c r="U123" s="396"/>
      <c r="V123" s="396"/>
      <c r="W123" s="255"/>
    </row>
    <row r="124" spans="2:23" x14ac:dyDescent="0.2">
      <c r="B124" t="s">
        <v>430</v>
      </c>
      <c r="V124"/>
      <c r="W124" s="1"/>
    </row>
    <row r="125" spans="2:23" ht="12.75" customHeight="1" x14ac:dyDescent="0.2">
      <c r="B125" s="275" t="s">
        <v>431</v>
      </c>
      <c r="C125" s="281"/>
      <c r="D125" s="281"/>
      <c r="E125" s="281"/>
      <c r="F125" s="281"/>
      <c r="G125" s="281"/>
      <c r="H125" s="281"/>
      <c r="I125" s="281"/>
      <c r="J125" s="281"/>
      <c r="K125" s="281"/>
      <c r="L125" s="281"/>
      <c r="M125" s="281"/>
      <c r="N125" s="281"/>
      <c r="O125" s="281"/>
      <c r="P125" s="281"/>
      <c r="Q125" s="281"/>
      <c r="R125" s="281"/>
      <c r="S125" s="281"/>
      <c r="T125" s="281"/>
      <c r="U125" s="281"/>
      <c r="V125" s="281"/>
      <c r="W125" s="1"/>
    </row>
    <row r="126" spans="2:23" x14ac:dyDescent="0.2">
      <c r="B126" s="281"/>
      <c r="C126" s="281"/>
      <c r="D126" s="281"/>
      <c r="E126" s="281"/>
      <c r="F126" s="281"/>
      <c r="G126" s="281"/>
      <c r="H126" s="281"/>
      <c r="I126" s="281"/>
      <c r="J126" s="281"/>
      <c r="K126" s="281"/>
      <c r="L126" s="281"/>
      <c r="M126" s="281"/>
      <c r="N126" s="281"/>
      <c r="O126" s="281"/>
      <c r="P126" s="281"/>
      <c r="Q126" s="281"/>
      <c r="R126" s="281"/>
      <c r="S126" s="281"/>
      <c r="T126" s="281"/>
      <c r="U126" s="281"/>
      <c r="V126" s="281"/>
      <c r="W126" s="1"/>
    </row>
  </sheetData>
  <mergeCells count="7">
    <mergeCell ref="B122:V123"/>
    <mergeCell ref="L3:O3"/>
    <mergeCell ref="B120:V121"/>
    <mergeCell ref="B3:F4"/>
    <mergeCell ref="G3:J3"/>
    <mergeCell ref="V3:V4"/>
    <mergeCell ref="Q3:T3"/>
  </mergeCells>
  <pageMargins left="0.70866141732283472" right="0.70866141732283472" top="0.74803149606299213" bottom="0.74803149606299213" header="0.31496062992125984" footer="0.31496062992125984"/>
  <pageSetup paperSize="9" scale="56" fitToHeight="0" orientation="landscape" r:id="rId1"/>
  <headerFooter scaleWithDoc="0">
    <oddHeader>&amp;R&amp;A</oddHeader>
  </headerFooter>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topLeftCell="B1" zoomScaleNormal="100" workbookViewId="0">
      <selection activeCell="B1" sqref="B1:Q2"/>
    </sheetView>
  </sheetViews>
  <sheetFormatPr defaultRowHeight="12.75" x14ac:dyDescent="0.2"/>
  <cols>
    <col min="1" max="1" width="0" style="280" hidden="1" customWidth="1"/>
    <col min="2" max="2" width="1.7109375" customWidth="1"/>
    <col min="3" max="3" width="53.42578125" hidden="1" customWidth="1"/>
    <col min="4" max="5" width="1.7109375" customWidth="1"/>
    <col min="6" max="6" width="50" customWidth="1"/>
    <col min="7" max="10" width="11.28515625" customWidth="1"/>
    <col min="11" max="11" width="2.7109375" customWidth="1"/>
    <col min="12" max="15" width="11.28515625" customWidth="1"/>
    <col min="16" max="16" width="2.7109375" customWidth="1"/>
    <col min="17" max="17" width="11.28515625" style="221" customWidth="1"/>
  </cols>
  <sheetData>
    <row r="1" spans="1:17" s="3" customFormat="1" ht="15" x14ac:dyDescent="0.25">
      <c r="B1" s="428" t="s">
        <v>422</v>
      </c>
      <c r="C1" s="428"/>
      <c r="D1" s="428"/>
      <c r="E1" s="428"/>
      <c r="F1" s="428"/>
      <c r="G1" s="428"/>
      <c r="H1" s="428"/>
      <c r="I1" s="428"/>
      <c r="J1" s="428"/>
      <c r="K1" s="428"/>
      <c r="L1" s="428"/>
      <c r="M1" s="428"/>
      <c r="N1" s="428"/>
      <c r="O1" s="428"/>
      <c r="P1" s="428"/>
      <c r="Q1" s="428"/>
    </row>
    <row r="2" spans="1:17" s="3" customFormat="1" ht="15" x14ac:dyDescent="0.25">
      <c r="B2" s="428"/>
      <c r="C2" s="428"/>
      <c r="D2" s="428"/>
      <c r="E2" s="428"/>
      <c r="F2" s="428"/>
      <c r="G2" s="428"/>
      <c r="H2" s="428"/>
      <c r="I2" s="428"/>
      <c r="J2" s="428"/>
      <c r="K2" s="428"/>
      <c r="L2" s="428"/>
      <c r="M2" s="428"/>
      <c r="N2" s="428"/>
      <c r="O2" s="428"/>
      <c r="P2" s="428"/>
      <c r="Q2" s="428"/>
    </row>
    <row r="3" spans="1:17" ht="13.5" thickBot="1" x14ac:dyDescent="0.25"/>
    <row r="4" spans="1:17" x14ac:dyDescent="0.2">
      <c r="B4" s="398" t="s">
        <v>197</v>
      </c>
      <c r="C4" s="399"/>
      <c r="D4" s="399"/>
      <c r="E4" s="399"/>
      <c r="F4" s="399"/>
      <c r="G4" s="421" t="s">
        <v>110</v>
      </c>
      <c r="H4" s="422"/>
      <c r="I4" s="422"/>
      <c r="J4" s="423"/>
      <c r="K4" s="246"/>
      <c r="L4" s="421" t="s">
        <v>267</v>
      </c>
      <c r="M4" s="422"/>
      <c r="N4" s="422"/>
      <c r="O4" s="423"/>
      <c r="P4" s="246"/>
      <c r="Q4" s="407" t="s">
        <v>93</v>
      </c>
    </row>
    <row r="5" spans="1:17" ht="26.25" thickBot="1" x14ac:dyDescent="0.25">
      <c r="B5" s="424"/>
      <c r="C5" s="425"/>
      <c r="D5" s="425"/>
      <c r="E5" s="425"/>
      <c r="F5" s="425"/>
      <c r="G5" s="232" t="s">
        <v>385</v>
      </c>
      <c r="H5" s="233" t="s">
        <v>416</v>
      </c>
      <c r="I5" s="230" t="s">
        <v>266</v>
      </c>
      <c r="J5" s="234" t="s">
        <v>417</v>
      </c>
      <c r="K5" s="231"/>
      <c r="L5" s="232" t="s">
        <v>385</v>
      </c>
      <c r="M5" s="233" t="s">
        <v>416</v>
      </c>
      <c r="N5" s="230" t="s">
        <v>266</v>
      </c>
      <c r="O5" s="234" t="s">
        <v>417</v>
      </c>
      <c r="P5" s="231"/>
      <c r="Q5" s="427"/>
    </row>
    <row r="6" spans="1:17" s="248" customFormat="1" hidden="1" x14ac:dyDescent="0.2">
      <c r="B6" s="323"/>
      <c r="C6" s="324"/>
      <c r="D6" s="324"/>
      <c r="E6" s="324"/>
      <c r="F6" s="324"/>
      <c r="G6" s="350">
        <v>2</v>
      </c>
      <c r="H6" s="341">
        <v>3</v>
      </c>
      <c r="I6" s="342">
        <v>4</v>
      </c>
      <c r="J6" s="343">
        <v>5</v>
      </c>
      <c r="K6" s="344"/>
      <c r="L6" s="340">
        <v>6</v>
      </c>
      <c r="M6" s="341">
        <v>7</v>
      </c>
      <c r="N6" s="342">
        <v>8</v>
      </c>
      <c r="O6" s="349">
        <v>9</v>
      </c>
      <c r="P6" s="344"/>
      <c r="Q6" s="332"/>
    </row>
    <row r="7" spans="1:17" x14ac:dyDescent="0.2">
      <c r="B7" s="52" t="s">
        <v>94</v>
      </c>
      <c r="C7" s="58"/>
      <c r="D7" s="42"/>
      <c r="E7" s="42"/>
      <c r="F7" s="42"/>
      <c r="G7" s="155"/>
      <c r="H7" s="198"/>
      <c r="I7" s="156"/>
      <c r="J7" s="235"/>
      <c r="K7" s="159"/>
      <c r="L7" s="155"/>
      <c r="M7" s="198"/>
      <c r="N7" s="156"/>
      <c r="O7" s="158"/>
      <c r="P7" s="159"/>
      <c r="Q7" s="160"/>
    </row>
    <row r="8" spans="1:17" x14ac:dyDescent="0.2">
      <c r="A8" s="280" t="s">
        <v>284</v>
      </c>
      <c r="B8" s="55"/>
      <c r="C8" s="59" t="s">
        <v>3</v>
      </c>
      <c r="D8" s="42" t="s">
        <v>112</v>
      </c>
      <c r="E8" s="42"/>
      <c r="F8" s="42"/>
      <c r="G8" s="76">
        <v>0</v>
      </c>
      <c r="H8" s="199">
        <v>7.5</v>
      </c>
      <c r="I8" s="39">
        <v>0</v>
      </c>
      <c r="J8" s="77">
        <v>0</v>
      </c>
      <c r="K8" s="41"/>
      <c r="L8" s="76">
        <v>0</v>
      </c>
      <c r="M8" s="199">
        <v>1</v>
      </c>
      <c r="N8" s="39">
        <v>0</v>
      </c>
      <c r="O8" s="146">
        <v>0</v>
      </c>
      <c r="P8" s="41"/>
      <c r="Q8" s="222">
        <f>SUM(G8:O8)</f>
        <v>8.5</v>
      </c>
    </row>
    <row r="9" spans="1:17" x14ac:dyDescent="0.2">
      <c r="A9" s="280" t="s">
        <v>285</v>
      </c>
      <c r="B9" s="55"/>
      <c r="C9" s="59" t="s">
        <v>4</v>
      </c>
      <c r="D9" s="36"/>
      <c r="E9" s="36" t="s">
        <v>113</v>
      </c>
      <c r="F9" s="36"/>
      <c r="G9" s="70">
        <v>29.638999999999978</v>
      </c>
      <c r="H9" s="200">
        <v>24.555999999999997</v>
      </c>
      <c r="I9" s="5">
        <v>4.444</v>
      </c>
      <c r="J9" s="71">
        <v>0.33299999999999996</v>
      </c>
      <c r="K9" s="33"/>
      <c r="L9" s="70">
        <v>20.109999999999996</v>
      </c>
      <c r="M9" s="200">
        <v>8.6110000000000007</v>
      </c>
      <c r="N9" s="5">
        <v>4.2780000000000005</v>
      </c>
      <c r="O9" s="130">
        <v>1.6659999999999999</v>
      </c>
      <c r="P9" s="33"/>
      <c r="Q9" s="90">
        <f t="shared" ref="Q9:Q27" si="0">SUM(G9:O9)</f>
        <v>93.636999999999986</v>
      </c>
    </row>
    <row r="10" spans="1:17" x14ac:dyDescent="0.2">
      <c r="A10" s="280" t="s">
        <v>286</v>
      </c>
      <c r="B10" s="55"/>
      <c r="C10" s="62" t="s">
        <v>5</v>
      </c>
      <c r="D10" s="42"/>
      <c r="E10" s="42" t="s">
        <v>114</v>
      </c>
      <c r="F10" s="42"/>
      <c r="G10" s="70">
        <v>18.66500000000001</v>
      </c>
      <c r="H10" s="200">
        <v>9.7110000000000056</v>
      </c>
      <c r="I10" s="5">
        <v>5</v>
      </c>
      <c r="J10" s="71">
        <v>0.88900000000000012</v>
      </c>
      <c r="K10" s="33"/>
      <c r="L10" s="70">
        <v>1</v>
      </c>
      <c r="M10" s="200">
        <v>3</v>
      </c>
      <c r="N10" s="5">
        <v>2</v>
      </c>
      <c r="O10" s="130">
        <v>1</v>
      </c>
      <c r="P10" s="33"/>
      <c r="Q10" s="90">
        <f t="shared" si="0"/>
        <v>41.265000000000022</v>
      </c>
    </row>
    <row r="11" spans="1:17" x14ac:dyDescent="0.2">
      <c r="A11" s="280" t="s">
        <v>287</v>
      </c>
      <c r="B11" s="55"/>
      <c r="C11" s="59" t="s">
        <v>6</v>
      </c>
      <c r="D11" s="36" t="s">
        <v>115</v>
      </c>
      <c r="E11" s="36"/>
      <c r="F11" s="36"/>
      <c r="G11" s="70">
        <v>8.889999999999997</v>
      </c>
      <c r="H11" s="200">
        <v>8.2219999999999995</v>
      </c>
      <c r="I11" s="5">
        <v>1.8890000000000002</v>
      </c>
      <c r="J11" s="71">
        <v>1</v>
      </c>
      <c r="K11" s="33"/>
      <c r="L11" s="70">
        <v>20.447000000000006</v>
      </c>
      <c r="M11" s="200">
        <v>3.998000000000002</v>
      </c>
      <c r="N11" s="5">
        <v>16</v>
      </c>
      <c r="O11" s="130">
        <v>0.88900000000000012</v>
      </c>
      <c r="P11" s="33"/>
      <c r="Q11" s="90">
        <f t="shared" si="0"/>
        <v>61.335000000000008</v>
      </c>
    </row>
    <row r="12" spans="1:17" x14ac:dyDescent="0.2">
      <c r="A12" s="280" t="s">
        <v>288</v>
      </c>
      <c r="B12" s="55"/>
      <c r="C12" s="59" t="s">
        <v>7</v>
      </c>
      <c r="D12" s="36"/>
      <c r="E12" s="36" t="s">
        <v>116</v>
      </c>
      <c r="F12" s="36"/>
      <c r="G12" s="70">
        <v>0</v>
      </c>
      <c r="H12" s="200">
        <v>0</v>
      </c>
      <c r="I12" s="5">
        <v>0</v>
      </c>
      <c r="J12" s="71">
        <v>0</v>
      </c>
      <c r="K12" s="33"/>
      <c r="L12" s="70">
        <v>0</v>
      </c>
      <c r="M12" s="200">
        <v>0</v>
      </c>
      <c r="N12" s="5">
        <v>0</v>
      </c>
      <c r="O12" s="130">
        <v>0</v>
      </c>
      <c r="P12" s="33"/>
      <c r="Q12" s="90">
        <f t="shared" si="0"/>
        <v>0</v>
      </c>
    </row>
    <row r="13" spans="1:17" x14ac:dyDescent="0.2">
      <c r="A13" s="280" t="s">
        <v>289</v>
      </c>
      <c r="B13" s="56"/>
      <c r="C13" s="62" t="s">
        <v>8</v>
      </c>
      <c r="D13" s="42"/>
      <c r="E13" s="42" t="s">
        <v>117</v>
      </c>
      <c r="F13" s="42"/>
      <c r="G13" s="70">
        <v>0</v>
      </c>
      <c r="H13" s="200">
        <v>0</v>
      </c>
      <c r="I13" s="5">
        <v>0</v>
      </c>
      <c r="J13" s="71">
        <v>0</v>
      </c>
      <c r="K13" s="33"/>
      <c r="L13" s="70">
        <v>0</v>
      </c>
      <c r="M13" s="200">
        <v>0</v>
      </c>
      <c r="N13" s="5">
        <v>0</v>
      </c>
      <c r="O13" s="130">
        <v>0</v>
      </c>
      <c r="P13" s="33"/>
      <c r="Q13" s="90">
        <f t="shared" si="0"/>
        <v>0</v>
      </c>
    </row>
    <row r="14" spans="1:17" x14ac:dyDescent="0.2">
      <c r="A14" s="280" t="s">
        <v>290</v>
      </c>
      <c r="B14" s="55"/>
      <c r="C14" s="59" t="s">
        <v>9</v>
      </c>
      <c r="D14" s="36" t="s">
        <v>118</v>
      </c>
      <c r="E14" s="36"/>
      <c r="F14" s="36"/>
      <c r="G14" s="70">
        <v>26.711999999999996</v>
      </c>
      <c r="H14" s="200">
        <v>14.6</v>
      </c>
      <c r="I14" s="5">
        <v>9</v>
      </c>
      <c r="J14" s="71">
        <v>0.44400000000000001</v>
      </c>
      <c r="K14" s="33"/>
      <c r="L14" s="70">
        <v>9.0670000000000002</v>
      </c>
      <c r="M14" s="200">
        <v>3</v>
      </c>
      <c r="N14" s="5">
        <v>2</v>
      </c>
      <c r="O14" s="130">
        <v>0</v>
      </c>
      <c r="P14" s="33"/>
      <c r="Q14" s="90">
        <f t="shared" si="0"/>
        <v>64.823000000000008</v>
      </c>
    </row>
    <row r="15" spans="1:17" x14ac:dyDescent="0.2">
      <c r="A15" s="280" t="s">
        <v>291</v>
      </c>
      <c r="B15" s="55"/>
      <c r="C15" s="62" t="s">
        <v>10</v>
      </c>
      <c r="D15" s="42" t="s">
        <v>119</v>
      </c>
      <c r="E15" s="42"/>
      <c r="F15" s="42"/>
      <c r="G15" s="70">
        <v>20.111999999999998</v>
      </c>
      <c r="H15" s="200">
        <v>11.045</v>
      </c>
      <c r="I15" s="5">
        <v>7</v>
      </c>
      <c r="J15" s="71">
        <v>4.8889999999999993</v>
      </c>
      <c r="K15" s="33"/>
      <c r="L15" s="70">
        <v>18.222999999999995</v>
      </c>
      <c r="M15" s="200">
        <v>6.6669999999999998</v>
      </c>
      <c r="N15" s="5">
        <v>10.111000000000001</v>
      </c>
      <c r="O15" s="130">
        <v>1.333</v>
      </c>
      <c r="P15" s="33"/>
      <c r="Q15" s="90">
        <f t="shared" si="0"/>
        <v>79.38</v>
      </c>
    </row>
    <row r="16" spans="1:17" x14ac:dyDescent="0.2">
      <c r="A16" s="280" t="s">
        <v>292</v>
      </c>
      <c r="B16" s="55"/>
      <c r="C16" s="59" t="s">
        <v>11</v>
      </c>
      <c r="D16" s="36" t="s">
        <v>120</v>
      </c>
      <c r="E16" s="36"/>
      <c r="F16" s="36"/>
      <c r="G16" s="70">
        <v>46.550999999999988</v>
      </c>
      <c r="H16" s="200">
        <v>20.111000000000001</v>
      </c>
      <c r="I16" s="5">
        <v>17.888999999999999</v>
      </c>
      <c r="J16" s="71">
        <v>2.222</v>
      </c>
      <c r="K16" s="33"/>
      <c r="L16" s="70">
        <v>30.108999999999998</v>
      </c>
      <c r="M16" s="200">
        <v>9.5</v>
      </c>
      <c r="N16" s="5">
        <v>4.444</v>
      </c>
      <c r="O16" s="130">
        <v>0.77800000000000002</v>
      </c>
      <c r="P16" s="33"/>
      <c r="Q16" s="90">
        <f t="shared" si="0"/>
        <v>131.60399999999996</v>
      </c>
    </row>
    <row r="17" spans="1:17" x14ac:dyDescent="0.2">
      <c r="A17" s="280" t="s">
        <v>293</v>
      </c>
      <c r="B17" s="55"/>
      <c r="C17" s="62" t="s">
        <v>12</v>
      </c>
      <c r="D17" s="42"/>
      <c r="E17" s="42" t="s">
        <v>121</v>
      </c>
      <c r="F17" s="42"/>
      <c r="G17" s="70">
        <v>18.667000000000002</v>
      </c>
      <c r="H17" s="200">
        <v>5.1110000000000007</v>
      </c>
      <c r="I17" s="5">
        <v>2.778</v>
      </c>
      <c r="J17" s="71">
        <v>1.778</v>
      </c>
      <c r="K17" s="33"/>
      <c r="L17" s="70">
        <v>1.8890000000000002</v>
      </c>
      <c r="M17" s="200">
        <v>1</v>
      </c>
      <c r="N17" s="5">
        <v>0</v>
      </c>
      <c r="O17" s="130">
        <v>0</v>
      </c>
      <c r="P17" s="33"/>
      <c r="Q17" s="90">
        <f t="shared" si="0"/>
        <v>31.222999999999999</v>
      </c>
    </row>
    <row r="18" spans="1:17" x14ac:dyDescent="0.2">
      <c r="A18" s="280" t="s">
        <v>294</v>
      </c>
      <c r="B18" s="55"/>
      <c r="C18" s="59" t="s">
        <v>13</v>
      </c>
      <c r="D18" s="36" t="s">
        <v>122</v>
      </c>
      <c r="E18" s="36"/>
      <c r="F18" s="36"/>
      <c r="G18" s="70">
        <v>2.1110000000000002</v>
      </c>
      <c r="H18" s="200">
        <v>0.33300000000000002</v>
      </c>
      <c r="I18" s="5">
        <v>0</v>
      </c>
      <c r="J18" s="71">
        <v>0</v>
      </c>
      <c r="K18" s="33"/>
      <c r="L18" s="70">
        <v>0</v>
      </c>
      <c r="M18" s="200">
        <v>0</v>
      </c>
      <c r="N18" s="5">
        <v>0</v>
      </c>
      <c r="O18" s="130">
        <v>0</v>
      </c>
      <c r="P18" s="33"/>
      <c r="Q18" s="90">
        <f t="shared" si="0"/>
        <v>2.4440000000000004</v>
      </c>
    </row>
    <row r="19" spans="1:17" x14ac:dyDescent="0.2">
      <c r="A19" s="280" t="s">
        <v>295</v>
      </c>
      <c r="B19" s="55"/>
      <c r="C19" s="59" t="s">
        <v>14</v>
      </c>
      <c r="D19" s="36"/>
      <c r="E19" s="36" t="s">
        <v>123</v>
      </c>
      <c r="F19" s="36"/>
      <c r="G19" s="70">
        <v>18.584999999999997</v>
      </c>
      <c r="H19" s="200">
        <v>3</v>
      </c>
      <c r="I19" s="5">
        <v>5</v>
      </c>
      <c r="J19" s="71">
        <v>0.44400000000000001</v>
      </c>
      <c r="K19" s="33"/>
      <c r="L19" s="70">
        <v>7.149</v>
      </c>
      <c r="M19" s="200">
        <v>1</v>
      </c>
      <c r="N19" s="5">
        <v>0</v>
      </c>
      <c r="O19" s="130">
        <v>0</v>
      </c>
      <c r="P19" s="33"/>
      <c r="Q19" s="90">
        <f t="shared" si="0"/>
        <v>35.177999999999997</v>
      </c>
    </row>
    <row r="20" spans="1:17" x14ac:dyDescent="0.2">
      <c r="A20" s="280" t="s">
        <v>296</v>
      </c>
      <c r="B20" s="55"/>
      <c r="C20" s="59" t="s">
        <v>15</v>
      </c>
      <c r="D20" s="36"/>
      <c r="E20" s="36" t="s">
        <v>124</v>
      </c>
      <c r="F20" s="36"/>
      <c r="G20" s="70">
        <v>6.769000000000001</v>
      </c>
      <c r="H20" s="200">
        <v>2</v>
      </c>
      <c r="I20" s="5">
        <v>3</v>
      </c>
      <c r="J20" s="71">
        <v>0</v>
      </c>
      <c r="K20" s="33"/>
      <c r="L20" s="70">
        <v>3.758</v>
      </c>
      <c r="M20" s="200">
        <v>1</v>
      </c>
      <c r="N20" s="5">
        <v>1</v>
      </c>
      <c r="O20" s="130">
        <v>0</v>
      </c>
      <c r="P20" s="33"/>
      <c r="Q20" s="90">
        <f t="shared" si="0"/>
        <v>17.527000000000001</v>
      </c>
    </row>
    <row r="21" spans="1:17" x14ac:dyDescent="0.2">
      <c r="A21" s="280" t="s">
        <v>297</v>
      </c>
      <c r="B21" s="55"/>
      <c r="C21" s="62" t="s">
        <v>16</v>
      </c>
      <c r="D21" s="42"/>
      <c r="E21" s="42" t="s">
        <v>125</v>
      </c>
      <c r="F21" s="42"/>
      <c r="G21" s="70">
        <v>8.0660000000000007</v>
      </c>
      <c r="H21" s="200">
        <v>3</v>
      </c>
      <c r="I21" s="5">
        <v>5</v>
      </c>
      <c r="J21" s="71">
        <v>0</v>
      </c>
      <c r="K21" s="33"/>
      <c r="L21" s="70">
        <v>3.0090000000000008</v>
      </c>
      <c r="M21" s="200">
        <v>0</v>
      </c>
      <c r="N21" s="5">
        <v>0.66700000000000004</v>
      </c>
      <c r="O21" s="130">
        <v>0</v>
      </c>
      <c r="P21" s="33"/>
      <c r="Q21" s="90">
        <f t="shared" si="0"/>
        <v>19.742000000000004</v>
      </c>
    </row>
    <row r="22" spans="1:17" x14ac:dyDescent="0.2">
      <c r="A22" s="280" t="s">
        <v>298</v>
      </c>
      <c r="B22" s="55"/>
      <c r="C22" s="59" t="s">
        <v>18</v>
      </c>
      <c r="D22" s="36"/>
      <c r="E22" s="36" t="s">
        <v>18</v>
      </c>
      <c r="F22" s="36"/>
      <c r="G22" s="70">
        <v>0</v>
      </c>
      <c r="H22" s="200">
        <v>0</v>
      </c>
      <c r="I22" s="5">
        <v>0</v>
      </c>
      <c r="J22" s="71">
        <v>0</v>
      </c>
      <c r="K22" s="33"/>
      <c r="L22" s="70">
        <v>0</v>
      </c>
      <c r="M22" s="200">
        <v>0</v>
      </c>
      <c r="N22" s="5">
        <v>0</v>
      </c>
      <c r="O22" s="130">
        <v>0</v>
      </c>
      <c r="P22" s="33"/>
      <c r="Q22" s="90">
        <f t="shared" si="0"/>
        <v>0</v>
      </c>
    </row>
    <row r="23" spans="1:17" x14ac:dyDescent="0.2">
      <c r="A23" s="280" t="s">
        <v>299</v>
      </c>
      <c r="B23" s="55"/>
      <c r="C23" s="59" t="s">
        <v>19</v>
      </c>
      <c r="D23" s="36"/>
      <c r="E23" s="36" t="s">
        <v>127</v>
      </c>
      <c r="F23" s="36"/>
      <c r="G23" s="70">
        <v>2.8390000000000004</v>
      </c>
      <c r="H23" s="200">
        <v>2</v>
      </c>
      <c r="I23" s="5">
        <v>1.667</v>
      </c>
      <c r="J23" s="71">
        <v>0</v>
      </c>
      <c r="K23" s="33"/>
      <c r="L23" s="70">
        <v>1.9990000000000001</v>
      </c>
      <c r="M23" s="200">
        <v>1</v>
      </c>
      <c r="N23" s="5">
        <v>0</v>
      </c>
      <c r="O23" s="130">
        <v>0</v>
      </c>
      <c r="P23" s="33"/>
      <c r="Q23" s="90">
        <f t="shared" si="0"/>
        <v>9.5050000000000008</v>
      </c>
    </row>
    <row r="24" spans="1:17" x14ac:dyDescent="0.2">
      <c r="A24" s="280" t="s">
        <v>300</v>
      </c>
      <c r="B24" s="55"/>
      <c r="C24" s="62" t="s">
        <v>20</v>
      </c>
      <c r="D24" s="42"/>
      <c r="E24" s="42" t="s">
        <v>128</v>
      </c>
      <c r="F24" s="42"/>
      <c r="G24" s="70">
        <v>7.2760000000000016</v>
      </c>
      <c r="H24" s="200">
        <v>4</v>
      </c>
      <c r="I24" s="5">
        <v>3.6</v>
      </c>
      <c r="J24" s="71">
        <v>0</v>
      </c>
      <c r="K24" s="33"/>
      <c r="L24" s="70">
        <v>2.419</v>
      </c>
      <c r="M24" s="200">
        <v>0</v>
      </c>
      <c r="N24" s="5">
        <v>2</v>
      </c>
      <c r="O24" s="130">
        <v>0</v>
      </c>
      <c r="P24" s="33"/>
      <c r="Q24" s="90">
        <f t="shared" si="0"/>
        <v>19.295000000000002</v>
      </c>
    </row>
    <row r="25" spans="1:17" x14ac:dyDescent="0.2">
      <c r="A25" s="280" t="s">
        <v>301</v>
      </c>
      <c r="B25" s="56"/>
      <c r="C25" s="59" t="s">
        <v>17</v>
      </c>
      <c r="D25" s="36"/>
      <c r="E25" s="36" t="s">
        <v>126</v>
      </c>
      <c r="F25" s="36"/>
      <c r="G25" s="70">
        <v>17.334</v>
      </c>
      <c r="H25" s="200">
        <v>3.6669999999999998</v>
      </c>
      <c r="I25" s="5">
        <v>11</v>
      </c>
      <c r="J25" s="71">
        <v>0.44400000000000001</v>
      </c>
      <c r="K25" s="33"/>
      <c r="L25" s="70">
        <v>13.444999999999997</v>
      </c>
      <c r="M25" s="200">
        <v>6</v>
      </c>
      <c r="N25" s="5">
        <v>3</v>
      </c>
      <c r="O25" s="130">
        <v>0</v>
      </c>
      <c r="P25" s="33"/>
      <c r="Q25" s="90">
        <f t="shared" si="0"/>
        <v>54.89</v>
      </c>
    </row>
    <row r="26" spans="1:17" x14ac:dyDescent="0.2">
      <c r="A26" s="280" t="s">
        <v>302</v>
      </c>
      <c r="B26" s="55"/>
      <c r="C26" s="59" t="s">
        <v>21</v>
      </c>
      <c r="D26" s="36" t="s">
        <v>129</v>
      </c>
      <c r="E26" s="36"/>
      <c r="F26" s="36"/>
      <c r="G26" s="70">
        <v>21.267999999999994</v>
      </c>
      <c r="H26" s="200">
        <v>5.8210000000000015</v>
      </c>
      <c r="I26" s="5">
        <v>5.6</v>
      </c>
      <c r="J26" s="71">
        <v>2.4000000000000004</v>
      </c>
      <c r="K26" s="33"/>
      <c r="L26" s="70">
        <v>12.111999999999998</v>
      </c>
      <c r="M26" s="200">
        <v>2.9990000000000001</v>
      </c>
      <c r="N26" s="5">
        <v>6</v>
      </c>
      <c r="O26" s="130">
        <v>0</v>
      </c>
      <c r="P26" s="33"/>
      <c r="Q26" s="90">
        <f t="shared" si="0"/>
        <v>56.199999999999996</v>
      </c>
    </row>
    <row r="27" spans="1:17" x14ac:dyDescent="0.2">
      <c r="A27" s="280" t="s">
        <v>303</v>
      </c>
      <c r="B27" s="56"/>
      <c r="C27" s="102" t="s">
        <v>22</v>
      </c>
      <c r="D27" s="50" t="s">
        <v>130</v>
      </c>
      <c r="E27" s="50"/>
      <c r="F27" s="50"/>
      <c r="G27" s="70">
        <v>19.711999999999996</v>
      </c>
      <c r="H27" s="200">
        <v>5.3330000000000002</v>
      </c>
      <c r="I27" s="5">
        <v>6</v>
      </c>
      <c r="J27" s="71">
        <v>0.77800000000000002</v>
      </c>
      <c r="K27" s="34"/>
      <c r="L27" s="72">
        <v>7.2670000000000003</v>
      </c>
      <c r="M27" s="201">
        <v>2</v>
      </c>
      <c r="N27" s="7">
        <v>2</v>
      </c>
      <c r="O27" s="147">
        <v>0</v>
      </c>
      <c r="P27" s="34"/>
      <c r="Q27" s="223">
        <f t="shared" si="0"/>
        <v>43.089999999999996</v>
      </c>
    </row>
    <row r="28" spans="1:17" s="2" customFormat="1" x14ac:dyDescent="0.2">
      <c r="B28" s="57" t="s">
        <v>102</v>
      </c>
      <c r="C28" s="61"/>
      <c r="D28" s="47"/>
      <c r="E28" s="47"/>
      <c r="F28" s="47"/>
      <c r="G28" s="74">
        <f>SUM(G8:G27)</f>
        <v>273.19599999999997</v>
      </c>
      <c r="H28" s="202">
        <f t="shared" ref="H28:J28" si="1">SUM(H8:H27)</f>
        <v>130.01000000000002</v>
      </c>
      <c r="I28" s="44">
        <f t="shared" si="1"/>
        <v>88.86699999999999</v>
      </c>
      <c r="J28" s="75">
        <f t="shared" si="1"/>
        <v>15.621000000000002</v>
      </c>
      <c r="K28" s="46"/>
      <c r="L28" s="74">
        <f t="shared" ref="L28:O28" si="2">SUM(L8:L27)</f>
        <v>152.00299999999996</v>
      </c>
      <c r="M28" s="202">
        <f t="shared" si="2"/>
        <v>50.775000000000006</v>
      </c>
      <c r="N28" s="44">
        <f t="shared" si="2"/>
        <v>53.5</v>
      </c>
      <c r="O28" s="143">
        <f t="shared" si="2"/>
        <v>5.6660000000000004</v>
      </c>
      <c r="P28" s="46"/>
      <c r="Q28" s="86">
        <f>SUM(Q8:Q27)</f>
        <v>769.63800000000003</v>
      </c>
    </row>
    <row r="29" spans="1:17" x14ac:dyDescent="0.2">
      <c r="B29" s="56"/>
      <c r="C29" s="102"/>
      <c r="D29" s="50"/>
      <c r="E29" s="50"/>
      <c r="F29" s="50"/>
      <c r="G29" s="81"/>
      <c r="H29" s="203"/>
      <c r="I29" s="8"/>
      <c r="J29" s="82"/>
      <c r="K29" s="35"/>
      <c r="L29" s="124"/>
      <c r="M29" s="203"/>
      <c r="N29" s="8"/>
      <c r="O29" s="142"/>
      <c r="P29" s="35"/>
      <c r="Q29" s="101"/>
    </row>
    <row r="30" spans="1:17" x14ac:dyDescent="0.2">
      <c r="B30" s="52" t="s">
        <v>95</v>
      </c>
      <c r="C30" s="58"/>
      <c r="D30" s="42"/>
      <c r="E30" s="42"/>
      <c r="F30" s="42"/>
      <c r="G30" s="76"/>
      <c r="H30" s="199"/>
      <c r="I30" s="39"/>
      <c r="J30" s="77"/>
      <c r="K30" s="41"/>
      <c r="L30" s="76"/>
      <c r="M30" s="199"/>
      <c r="N30" s="39"/>
      <c r="O30" s="146"/>
      <c r="P30" s="41"/>
      <c r="Q30" s="222"/>
    </row>
    <row r="31" spans="1:17" x14ac:dyDescent="0.2">
      <c r="A31" s="280" t="s">
        <v>304</v>
      </c>
      <c r="B31" s="53"/>
      <c r="C31" s="59" t="s">
        <v>23</v>
      </c>
      <c r="D31" s="36" t="s">
        <v>131</v>
      </c>
      <c r="E31" s="36"/>
      <c r="F31" s="36"/>
      <c r="G31" s="70">
        <v>69.89200000000001</v>
      </c>
      <c r="H31" s="200">
        <v>8.7759999999999998</v>
      </c>
      <c r="I31" s="5">
        <v>4.1109999999999998</v>
      </c>
      <c r="J31" s="71">
        <v>1</v>
      </c>
      <c r="K31" s="33"/>
      <c r="L31" s="70">
        <v>66.114000000000033</v>
      </c>
      <c r="M31" s="200">
        <v>3.7760000000000002</v>
      </c>
      <c r="N31" s="5">
        <v>6.2220000000000004</v>
      </c>
      <c r="O31" s="130">
        <v>1.444</v>
      </c>
      <c r="P31" s="33"/>
      <c r="Q31" s="90">
        <f t="shared" ref="Q31:Q48" si="3">SUM(G31:O31)</f>
        <v>161.33500000000004</v>
      </c>
    </row>
    <row r="32" spans="1:17" x14ac:dyDescent="0.2">
      <c r="A32" s="280" t="s">
        <v>305</v>
      </c>
      <c r="B32" s="55"/>
      <c r="C32" s="59" t="s">
        <v>24</v>
      </c>
      <c r="D32" s="36" t="s">
        <v>132</v>
      </c>
      <c r="E32" s="36"/>
      <c r="F32" s="36"/>
      <c r="G32" s="70">
        <v>435.76099999999951</v>
      </c>
      <c r="H32" s="200">
        <v>38.745000000000005</v>
      </c>
      <c r="I32" s="5">
        <v>18.888000000000002</v>
      </c>
      <c r="J32" s="71">
        <v>21.501000000000005</v>
      </c>
      <c r="K32" s="33"/>
      <c r="L32" s="70">
        <v>94.891999999999925</v>
      </c>
      <c r="M32" s="200">
        <v>22.277999999999999</v>
      </c>
      <c r="N32" s="5">
        <v>25.777999999999999</v>
      </c>
      <c r="O32" s="130">
        <v>1.3320000000000001</v>
      </c>
      <c r="P32" s="33"/>
      <c r="Q32" s="90">
        <f t="shared" si="3"/>
        <v>659.1749999999995</v>
      </c>
    </row>
    <row r="33" spans="1:17" x14ac:dyDescent="0.2">
      <c r="A33" s="280" t="s">
        <v>306</v>
      </c>
      <c r="B33" s="56"/>
      <c r="C33" s="59" t="s">
        <v>25</v>
      </c>
      <c r="D33" s="36" t="s">
        <v>133</v>
      </c>
      <c r="E33" s="36"/>
      <c r="F33" s="36"/>
      <c r="G33" s="70">
        <v>100.19999999999999</v>
      </c>
      <c r="H33" s="200">
        <v>43.365000000000009</v>
      </c>
      <c r="I33" s="5">
        <v>37.756</v>
      </c>
      <c r="J33" s="71">
        <v>7.5549999999999997</v>
      </c>
      <c r="K33" s="33"/>
      <c r="L33" s="70">
        <v>52.446000000000026</v>
      </c>
      <c r="M33" s="200">
        <v>20.222000000000005</v>
      </c>
      <c r="N33" s="5">
        <v>25.155999999999999</v>
      </c>
      <c r="O33" s="130">
        <v>0.44400000000000001</v>
      </c>
      <c r="P33" s="33"/>
      <c r="Q33" s="90">
        <f t="shared" si="3"/>
        <v>287.14400000000006</v>
      </c>
    </row>
    <row r="34" spans="1:17" x14ac:dyDescent="0.2">
      <c r="A34" s="280" t="s">
        <v>307</v>
      </c>
      <c r="B34" s="53"/>
      <c r="C34" s="60" t="s">
        <v>26</v>
      </c>
      <c r="D34" s="36" t="s">
        <v>134</v>
      </c>
      <c r="E34" s="36"/>
      <c r="F34" s="36"/>
      <c r="G34" s="70">
        <v>0</v>
      </c>
      <c r="H34" s="200">
        <v>0</v>
      </c>
      <c r="I34" s="5">
        <v>0</v>
      </c>
      <c r="J34" s="71">
        <v>0</v>
      </c>
      <c r="K34" s="33"/>
      <c r="L34" s="70">
        <v>0</v>
      </c>
      <c r="M34" s="200">
        <v>0</v>
      </c>
      <c r="N34" s="5">
        <v>0</v>
      </c>
      <c r="O34" s="130">
        <v>0</v>
      </c>
      <c r="P34" s="33"/>
      <c r="Q34" s="90">
        <f t="shared" si="3"/>
        <v>0</v>
      </c>
    </row>
    <row r="35" spans="1:17" x14ac:dyDescent="0.2">
      <c r="A35" s="280" t="s">
        <v>321</v>
      </c>
      <c r="B35" s="53"/>
      <c r="C35" s="59" t="s">
        <v>28</v>
      </c>
      <c r="D35" s="36"/>
      <c r="E35" s="36" t="s">
        <v>135</v>
      </c>
      <c r="F35" s="36"/>
      <c r="G35" s="70">
        <v>0</v>
      </c>
      <c r="H35" s="200">
        <v>0</v>
      </c>
      <c r="I35" s="5">
        <v>0</v>
      </c>
      <c r="J35" s="71">
        <v>0</v>
      </c>
      <c r="K35" s="33"/>
      <c r="L35" s="70">
        <v>0</v>
      </c>
      <c r="M35" s="200">
        <v>0</v>
      </c>
      <c r="N35" s="5">
        <v>0</v>
      </c>
      <c r="O35" s="130">
        <v>0</v>
      </c>
      <c r="P35" s="33"/>
      <c r="Q35" s="90">
        <f t="shared" si="3"/>
        <v>0</v>
      </c>
    </row>
    <row r="36" spans="1:17" x14ac:dyDescent="0.2">
      <c r="A36" s="280" t="s">
        <v>308</v>
      </c>
      <c r="B36" s="55"/>
      <c r="C36" s="59" t="s">
        <v>27</v>
      </c>
      <c r="D36" s="36"/>
      <c r="E36" s="36"/>
      <c r="F36" s="36" t="s">
        <v>27</v>
      </c>
      <c r="G36" s="70">
        <v>24.002999999999989</v>
      </c>
      <c r="H36" s="200">
        <v>6.4429999999999987</v>
      </c>
      <c r="I36" s="5">
        <v>3.8890000000000002</v>
      </c>
      <c r="J36" s="71">
        <v>0.222</v>
      </c>
      <c r="K36" s="33"/>
      <c r="L36" s="70">
        <v>26.669999999999987</v>
      </c>
      <c r="M36" s="200">
        <v>5.1100000000000012</v>
      </c>
      <c r="N36" s="5">
        <v>4</v>
      </c>
      <c r="O36" s="130">
        <v>0</v>
      </c>
      <c r="P36" s="33"/>
      <c r="Q36" s="90">
        <f t="shared" si="3"/>
        <v>70.336999999999975</v>
      </c>
    </row>
    <row r="37" spans="1:17" x14ac:dyDescent="0.2">
      <c r="A37" s="280" t="s">
        <v>309</v>
      </c>
      <c r="B37" s="55"/>
      <c r="C37" s="59" t="s">
        <v>29</v>
      </c>
      <c r="D37" s="36"/>
      <c r="E37" s="36"/>
      <c r="F37" s="36" t="s">
        <v>29</v>
      </c>
      <c r="G37" s="70">
        <v>9.6669999999999998</v>
      </c>
      <c r="H37" s="200">
        <v>0</v>
      </c>
      <c r="I37" s="5">
        <v>4.5999999999999996</v>
      </c>
      <c r="J37" s="71">
        <v>1.222</v>
      </c>
      <c r="K37" s="33"/>
      <c r="L37" s="70">
        <v>2.8890000000000002</v>
      </c>
      <c r="M37" s="200">
        <v>4.1110000000000007</v>
      </c>
      <c r="N37" s="5">
        <v>2</v>
      </c>
      <c r="O37" s="130">
        <v>0.44400000000000001</v>
      </c>
      <c r="P37" s="33"/>
      <c r="Q37" s="90">
        <f t="shared" si="3"/>
        <v>24.933</v>
      </c>
    </row>
    <row r="38" spans="1:17" x14ac:dyDescent="0.2">
      <c r="A38" s="280" t="s">
        <v>310</v>
      </c>
      <c r="B38" s="56"/>
      <c r="C38" s="59" t="s">
        <v>30</v>
      </c>
      <c r="D38" s="36"/>
      <c r="E38" s="36"/>
      <c r="F38" s="36" t="s">
        <v>30</v>
      </c>
      <c r="G38" s="70">
        <v>13.334999999999997</v>
      </c>
      <c r="H38" s="200">
        <v>8.4439999999999991</v>
      </c>
      <c r="I38" s="5">
        <v>6.1110000000000007</v>
      </c>
      <c r="J38" s="71">
        <v>1.8890000000000002</v>
      </c>
      <c r="K38" s="33"/>
      <c r="L38" s="70">
        <v>22.224999999999991</v>
      </c>
      <c r="M38" s="200">
        <v>2.9990000000000006</v>
      </c>
      <c r="N38" s="5">
        <v>5</v>
      </c>
      <c r="O38" s="130">
        <v>0</v>
      </c>
      <c r="P38" s="33"/>
      <c r="Q38" s="90">
        <f t="shared" si="3"/>
        <v>60.002999999999993</v>
      </c>
    </row>
    <row r="39" spans="1:17" x14ac:dyDescent="0.2">
      <c r="A39" s="280" t="s">
        <v>311</v>
      </c>
      <c r="B39" s="55"/>
      <c r="C39" s="59" t="s">
        <v>31</v>
      </c>
      <c r="D39" s="36"/>
      <c r="E39" s="36" t="s">
        <v>136</v>
      </c>
      <c r="F39" s="36"/>
      <c r="G39" s="70">
        <v>66.566000000000045</v>
      </c>
      <c r="H39" s="200">
        <v>8.777000000000001</v>
      </c>
      <c r="I39" s="5">
        <v>9.6679999999999993</v>
      </c>
      <c r="J39" s="71">
        <v>4.577</v>
      </c>
      <c r="K39" s="33"/>
      <c r="L39" s="70">
        <v>74.623000000000019</v>
      </c>
      <c r="M39" s="200">
        <v>12.555</v>
      </c>
      <c r="N39" s="5">
        <v>7.7779999999999996</v>
      </c>
      <c r="O39" s="130">
        <v>0</v>
      </c>
      <c r="P39" s="33"/>
      <c r="Q39" s="90">
        <f t="shared" si="3"/>
        <v>184.54400000000007</v>
      </c>
    </row>
    <row r="40" spans="1:17" x14ac:dyDescent="0.2">
      <c r="A40" s="280" t="s">
        <v>312</v>
      </c>
      <c r="B40" s="55"/>
      <c r="C40" s="62" t="s">
        <v>32</v>
      </c>
      <c r="D40" s="36"/>
      <c r="E40" s="36"/>
      <c r="F40" s="36" t="s">
        <v>137</v>
      </c>
      <c r="G40" s="70">
        <v>8</v>
      </c>
      <c r="H40" s="200">
        <v>0</v>
      </c>
      <c r="I40" s="5">
        <v>0</v>
      </c>
      <c r="J40" s="71">
        <v>0</v>
      </c>
      <c r="K40" s="33"/>
      <c r="L40" s="70">
        <v>3</v>
      </c>
      <c r="M40" s="200">
        <v>0</v>
      </c>
      <c r="N40" s="5">
        <v>0</v>
      </c>
      <c r="O40" s="130">
        <v>0</v>
      </c>
      <c r="P40" s="33"/>
      <c r="Q40" s="90">
        <f t="shared" si="3"/>
        <v>11</v>
      </c>
    </row>
    <row r="41" spans="1:17" x14ac:dyDescent="0.2">
      <c r="A41" s="280" t="s">
        <v>313</v>
      </c>
      <c r="B41" s="55"/>
      <c r="C41" s="59" t="s">
        <v>33</v>
      </c>
      <c r="D41" s="36"/>
      <c r="E41" s="36"/>
      <c r="F41" s="36" t="s">
        <v>138</v>
      </c>
      <c r="G41" s="70">
        <v>31.111999999999995</v>
      </c>
      <c r="H41" s="200">
        <v>5</v>
      </c>
      <c r="I41" s="5">
        <v>8.8889999999999993</v>
      </c>
      <c r="J41" s="71">
        <v>1.044</v>
      </c>
      <c r="K41" s="33"/>
      <c r="L41" s="70">
        <v>43.224000000000025</v>
      </c>
      <c r="M41" s="200">
        <v>12.888999999999999</v>
      </c>
      <c r="N41" s="5">
        <v>12</v>
      </c>
      <c r="O41" s="130">
        <v>3.3340000000000005</v>
      </c>
      <c r="P41" s="33"/>
      <c r="Q41" s="90">
        <f t="shared" si="3"/>
        <v>117.492</v>
      </c>
    </row>
    <row r="42" spans="1:17" x14ac:dyDescent="0.2">
      <c r="A42" s="280" t="s">
        <v>314</v>
      </c>
      <c r="B42" s="55"/>
      <c r="C42" s="62" t="s">
        <v>34</v>
      </c>
      <c r="D42" s="36"/>
      <c r="E42" s="36"/>
      <c r="F42" s="36" t="s">
        <v>139</v>
      </c>
      <c r="G42" s="70">
        <v>7</v>
      </c>
      <c r="H42" s="200">
        <v>2</v>
      </c>
      <c r="I42" s="5">
        <v>0.33299999999999996</v>
      </c>
      <c r="J42" s="71">
        <v>0.26700000000000002</v>
      </c>
      <c r="K42" s="33"/>
      <c r="L42" s="70">
        <v>4.8730000000000011</v>
      </c>
      <c r="M42" s="200">
        <v>1.333</v>
      </c>
      <c r="N42" s="5">
        <v>1</v>
      </c>
      <c r="O42" s="130">
        <v>0</v>
      </c>
      <c r="P42" s="33"/>
      <c r="Q42" s="90">
        <f t="shared" si="3"/>
        <v>16.806000000000001</v>
      </c>
    </row>
    <row r="43" spans="1:17" x14ac:dyDescent="0.2">
      <c r="A43" s="280" t="s">
        <v>315</v>
      </c>
      <c r="B43" s="56"/>
      <c r="C43" s="59" t="s">
        <v>35</v>
      </c>
      <c r="D43" s="36"/>
      <c r="E43" s="36"/>
      <c r="F43" s="36" t="s">
        <v>140</v>
      </c>
      <c r="G43" s="70">
        <v>4</v>
      </c>
      <c r="H43" s="200">
        <v>0</v>
      </c>
      <c r="I43" s="5">
        <v>0</v>
      </c>
      <c r="J43" s="71">
        <v>0</v>
      </c>
      <c r="K43" s="33"/>
      <c r="L43" s="70">
        <v>8</v>
      </c>
      <c r="M43" s="200">
        <v>0.33299999999999996</v>
      </c>
      <c r="N43" s="5">
        <v>0</v>
      </c>
      <c r="O43" s="130">
        <v>0</v>
      </c>
      <c r="P43" s="33"/>
      <c r="Q43" s="90">
        <f t="shared" si="3"/>
        <v>12.333</v>
      </c>
    </row>
    <row r="44" spans="1:17" x14ac:dyDescent="0.2">
      <c r="A44" s="280" t="s">
        <v>316</v>
      </c>
      <c r="B44" s="55"/>
      <c r="C44" s="59" t="s">
        <v>36</v>
      </c>
      <c r="D44" s="36"/>
      <c r="E44" s="36" t="s">
        <v>141</v>
      </c>
      <c r="F44" s="36"/>
      <c r="G44" s="70">
        <v>19.222999999999995</v>
      </c>
      <c r="H44" s="200">
        <v>5</v>
      </c>
      <c r="I44" s="5">
        <v>8.7329999999999988</v>
      </c>
      <c r="J44" s="71">
        <v>1.0669999999999999</v>
      </c>
      <c r="K44" s="33"/>
      <c r="L44" s="70">
        <v>32.112999999999992</v>
      </c>
      <c r="M44" s="200">
        <v>5</v>
      </c>
      <c r="N44" s="5">
        <v>11.167</v>
      </c>
      <c r="O44" s="130">
        <v>0</v>
      </c>
      <c r="P44" s="33"/>
      <c r="Q44" s="90">
        <f t="shared" si="3"/>
        <v>82.302999999999997</v>
      </c>
    </row>
    <row r="45" spans="1:17" x14ac:dyDescent="0.2">
      <c r="A45" s="280" t="s">
        <v>317</v>
      </c>
      <c r="B45" s="56"/>
      <c r="C45" s="62" t="s">
        <v>37</v>
      </c>
      <c r="D45" s="36" t="s">
        <v>142</v>
      </c>
      <c r="E45" s="36"/>
      <c r="F45" s="36"/>
      <c r="G45" s="70">
        <v>75.000999999999991</v>
      </c>
      <c r="H45" s="200">
        <v>16.111000000000001</v>
      </c>
      <c r="I45" s="5">
        <v>7</v>
      </c>
      <c r="J45" s="71">
        <v>1.8880000000000001</v>
      </c>
      <c r="K45" s="33"/>
      <c r="L45" s="70">
        <v>120.22399999999998</v>
      </c>
      <c r="M45" s="200">
        <v>7</v>
      </c>
      <c r="N45" s="5">
        <v>6</v>
      </c>
      <c r="O45" s="130">
        <v>1.7770000000000001</v>
      </c>
      <c r="P45" s="33"/>
      <c r="Q45" s="90">
        <f t="shared" si="3"/>
        <v>235.00099999999998</v>
      </c>
    </row>
    <row r="46" spans="1:17" x14ac:dyDescent="0.2">
      <c r="A46" s="280" t="s">
        <v>318</v>
      </c>
      <c r="B46" s="55"/>
      <c r="C46" s="59" t="s">
        <v>38</v>
      </c>
      <c r="D46" s="36"/>
      <c r="E46" s="36" t="s">
        <v>143</v>
      </c>
      <c r="F46" s="36"/>
      <c r="G46" s="70">
        <v>22.044999999999998</v>
      </c>
      <c r="H46" s="200">
        <v>31.433</v>
      </c>
      <c r="I46" s="5">
        <v>33.677</v>
      </c>
      <c r="J46" s="71">
        <v>3.9780000000000002</v>
      </c>
      <c r="K46" s="33"/>
      <c r="L46" s="70">
        <v>22.556999999999995</v>
      </c>
      <c r="M46" s="200">
        <v>9.77</v>
      </c>
      <c r="N46" s="5">
        <v>7.6669999999999998</v>
      </c>
      <c r="O46" s="130">
        <v>2.2549999999999999</v>
      </c>
      <c r="P46" s="33"/>
      <c r="Q46" s="90">
        <f t="shared" si="3"/>
        <v>133.38199999999998</v>
      </c>
    </row>
    <row r="47" spans="1:17" x14ac:dyDescent="0.2">
      <c r="A47" s="280" t="s">
        <v>319</v>
      </c>
      <c r="B47" s="55"/>
      <c r="C47" s="59" t="s">
        <v>39</v>
      </c>
      <c r="D47" s="36" t="s">
        <v>144</v>
      </c>
      <c r="E47" s="36"/>
      <c r="F47" s="36"/>
      <c r="G47" s="70">
        <v>15.555999999999999</v>
      </c>
      <c r="H47" s="200">
        <v>8.1999999999999993</v>
      </c>
      <c r="I47" s="5">
        <v>4.1109999999999998</v>
      </c>
      <c r="J47" s="71">
        <v>2.7340000000000004</v>
      </c>
      <c r="K47" s="33"/>
      <c r="L47" s="70">
        <v>20.888999999999999</v>
      </c>
      <c r="M47" s="200">
        <v>1</v>
      </c>
      <c r="N47" s="5">
        <v>0</v>
      </c>
      <c r="O47" s="130">
        <v>0</v>
      </c>
      <c r="P47" s="33"/>
      <c r="Q47" s="90">
        <f t="shared" si="3"/>
        <v>52.49</v>
      </c>
    </row>
    <row r="48" spans="1:17" x14ac:dyDescent="0.2">
      <c r="A48" s="280" t="s">
        <v>320</v>
      </c>
      <c r="B48" s="56"/>
      <c r="C48" s="102" t="s">
        <v>40</v>
      </c>
      <c r="D48" s="37" t="s">
        <v>145</v>
      </c>
      <c r="E48" s="37"/>
      <c r="F48" s="37"/>
      <c r="G48" s="72">
        <v>33.685400000000001</v>
      </c>
      <c r="H48" s="201">
        <v>4.0333000000000006</v>
      </c>
      <c r="I48" s="7">
        <v>5.7329999999999997</v>
      </c>
      <c r="J48" s="73">
        <v>2.2000000000000002</v>
      </c>
      <c r="K48" s="34"/>
      <c r="L48" s="72">
        <v>60.287400000000019</v>
      </c>
      <c r="M48" s="201">
        <v>6.1443000000000003</v>
      </c>
      <c r="N48" s="7">
        <v>8</v>
      </c>
      <c r="O48" s="147">
        <v>0</v>
      </c>
      <c r="P48" s="34"/>
      <c r="Q48" s="223">
        <f t="shared" si="3"/>
        <v>120.08340000000003</v>
      </c>
    </row>
    <row r="49" spans="1:18" s="2" customFormat="1" x14ac:dyDescent="0.2">
      <c r="B49" s="57" t="s">
        <v>103</v>
      </c>
      <c r="C49" s="61"/>
      <c r="D49" s="47"/>
      <c r="E49" s="47"/>
      <c r="F49" s="47"/>
      <c r="G49" s="74">
        <f>SUM(G31:G48)</f>
        <v>935.04639999999949</v>
      </c>
      <c r="H49" s="202">
        <f t="shared" ref="H49:J49" si="4">SUM(H31:H48)</f>
        <v>186.32729999999998</v>
      </c>
      <c r="I49" s="44">
        <f t="shared" si="4"/>
        <v>153.499</v>
      </c>
      <c r="J49" s="75">
        <f t="shared" si="4"/>
        <v>51.144000000000013</v>
      </c>
      <c r="K49" s="46"/>
      <c r="L49" s="74">
        <f t="shared" ref="L49:O49" si="5">SUM(L31:L48)</f>
        <v>655.02640000000008</v>
      </c>
      <c r="M49" s="202">
        <f t="shared" si="5"/>
        <v>114.52029999999999</v>
      </c>
      <c r="N49" s="44">
        <f t="shared" si="5"/>
        <v>121.76800000000001</v>
      </c>
      <c r="O49" s="143">
        <f t="shared" si="5"/>
        <v>11.030000000000001</v>
      </c>
      <c r="P49" s="46"/>
      <c r="Q49" s="86">
        <f>SUM(Q31:Q48)</f>
        <v>2228.3613999999993</v>
      </c>
    </row>
    <row r="50" spans="1:18" x14ac:dyDescent="0.2">
      <c r="B50" s="122"/>
      <c r="C50" s="123"/>
      <c r="D50" s="50"/>
      <c r="E50" s="50"/>
      <c r="F50" s="123"/>
      <c r="G50" s="133"/>
      <c r="H50" s="263"/>
      <c r="I50" s="263"/>
      <c r="J50" s="128"/>
      <c r="K50" s="282"/>
      <c r="L50" s="124"/>
      <c r="M50" s="125"/>
      <c r="N50" s="125"/>
      <c r="O50" s="133"/>
      <c r="P50" s="282"/>
      <c r="Q50" s="225"/>
      <c r="R50" s="56"/>
    </row>
    <row r="51" spans="1:18" x14ac:dyDescent="0.2">
      <c r="A51" s="280" t="s">
        <v>322</v>
      </c>
      <c r="B51" s="52" t="s">
        <v>99</v>
      </c>
      <c r="C51" s="58"/>
      <c r="D51" s="99"/>
      <c r="E51" s="54"/>
      <c r="F51" s="54"/>
      <c r="G51" s="76">
        <v>0</v>
      </c>
      <c r="H51" s="199">
        <v>0</v>
      </c>
      <c r="I51" s="39">
        <v>0</v>
      </c>
      <c r="J51" s="77">
        <v>0</v>
      </c>
      <c r="K51" s="41"/>
      <c r="L51" s="76">
        <v>0</v>
      </c>
      <c r="M51" s="199">
        <v>0</v>
      </c>
      <c r="N51" s="39">
        <v>0</v>
      </c>
      <c r="O51" s="146">
        <v>0</v>
      </c>
      <c r="P51" s="41"/>
      <c r="Q51" s="222">
        <f t="shared" ref="Q51:Q60" si="6">SUM(G51:O51)</f>
        <v>0</v>
      </c>
    </row>
    <row r="52" spans="1:18" x14ac:dyDescent="0.2">
      <c r="A52" s="280" t="s">
        <v>323</v>
      </c>
      <c r="B52" s="55"/>
      <c r="C52" s="59" t="s">
        <v>41</v>
      </c>
      <c r="D52" s="36" t="s">
        <v>146</v>
      </c>
      <c r="E52" s="36"/>
      <c r="F52" s="36"/>
      <c r="G52" s="70">
        <v>12.410439999999999</v>
      </c>
      <c r="H52" s="200">
        <v>20.053280000000001</v>
      </c>
      <c r="I52" s="5">
        <v>15</v>
      </c>
      <c r="J52" s="71">
        <v>0.44400000000000001</v>
      </c>
      <c r="K52" s="33"/>
      <c r="L52" s="70">
        <v>4.1960800000000003</v>
      </c>
      <c r="M52" s="200">
        <v>4.2442000000000002</v>
      </c>
      <c r="N52" s="5">
        <v>5</v>
      </c>
      <c r="O52" s="130">
        <v>0.77800000000000002</v>
      </c>
      <c r="P52" s="33"/>
      <c r="Q52" s="90">
        <f t="shared" si="6"/>
        <v>62.126000000000005</v>
      </c>
    </row>
    <row r="53" spans="1:18" x14ac:dyDescent="0.2">
      <c r="A53" s="280" t="s">
        <v>324</v>
      </c>
      <c r="B53" s="55"/>
      <c r="C53" s="59" t="s">
        <v>42</v>
      </c>
      <c r="D53" s="36" t="s">
        <v>147</v>
      </c>
      <c r="E53" s="36"/>
      <c r="F53" s="36"/>
      <c r="G53" s="70">
        <v>12.445999999999998</v>
      </c>
      <c r="H53" s="200">
        <v>7.6105</v>
      </c>
      <c r="I53" s="5">
        <v>10.555999999999999</v>
      </c>
      <c r="J53" s="71">
        <v>1.577</v>
      </c>
      <c r="K53" s="33"/>
      <c r="L53" s="70">
        <v>12.445999999999994</v>
      </c>
      <c r="M53" s="200">
        <v>5.0545000000000009</v>
      </c>
      <c r="N53" s="5">
        <v>9</v>
      </c>
      <c r="O53" s="130">
        <v>1.889</v>
      </c>
      <c r="P53" s="33"/>
      <c r="Q53" s="90">
        <f t="shared" si="6"/>
        <v>60.579000000000001</v>
      </c>
    </row>
    <row r="54" spans="1:18" x14ac:dyDescent="0.2">
      <c r="A54" s="280" t="s">
        <v>325</v>
      </c>
      <c r="B54" s="55"/>
      <c r="C54" s="62" t="s">
        <v>43</v>
      </c>
      <c r="D54" s="36" t="s">
        <v>43</v>
      </c>
      <c r="E54" s="36"/>
      <c r="F54" s="36"/>
      <c r="G54" s="70">
        <v>5</v>
      </c>
      <c r="H54" s="200">
        <v>2</v>
      </c>
      <c r="I54" s="5">
        <v>1</v>
      </c>
      <c r="J54" s="71">
        <v>0.53300000000000003</v>
      </c>
      <c r="K54" s="33"/>
      <c r="L54" s="70">
        <v>6.1110000000000007</v>
      </c>
      <c r="M54" s="200">
        <v>1</v>
      </c>
      <c r="N54" s="5">
        <v>4</v>
      </c>
      <c r="O54" s="130">
        <v>0.77800000000000002</v>
      </c>
      <c r="P54" s="33"/>
      <c r="Q54" s="90">
        <f t="shared" si="6"/>
        <v>20.421999999999997</v>
      </c>
    </row>
    <row r="55" spans="1:18" x14ac:dyDescent="0.2">
      <c r="A55" s="280" t="s">
        <v>326</v>
      </c>
      <c r="B55" s="56"/>
      <c r="C55" s="60" t="s">
        <v>44</v>
      </c>
      <c r="D55" s="36" t="s">
        <v>149</v>
      </c>
      <c r="E55" s="36"/>
      <c r="F55" s="36"/>
      <c r="G55" s="70">
        <v>85.407811797254737</v>
      </c>
      <c r="H55" s="200">
        <v>30.610000000000007</v>
      </c>
      <c r="I55" s="5">
        <v>20</v>
      </c>
      <c r="J55" s="71">
        <v>1.278</v>
      </c>
      <c r="K55" s="33"/>
      <c r="L55" s="70">
        <v>41.522639249999997</v>
      </c>
      <c r="M55" s="200">
        <v>9.4995000000000012</v>
      </c>
      <c r="N55" s="5">
        <v>7</v>
      </c>
      <c r="O55" s="130">
        <v>0.77800000000000002</v>
      </c>
      <c r="P55" s="33"/>
      <c r="Q55" s="90">
        <f t="shared" si="6"/>
        <v>196.09595104725474</v>
      </c>
    </row>
    <row r="56" spans="1:18" x14ac:dyDescent="0.2">
      <c r="A56" s="280" t="s">
        <v>327</v>
      </c>
      <c r="B56" s="53"/>
      <c r="C56" s="60" t="s">
        <v>45</v>
      </c>
      <c r="D56" s="36" t="s">
        <v>150</v>
      </c>
      <c r="F56" s="36"/>
      <c r="G56" s="70">
        <v>56.848811797254761</v>
      </c>
      <c r="H56" s="200">
        <v>16.5</v>
      </c>
      <c r="I56" s="5">
        <v>17.111000000000001</v>
      </c>
      <c r="J56" s="71">
        <v>1.278</v>
      </c>
      <c r="K56" s="33"/>
      <c r="L56" s="70">
        <v>33.521639250000007</v>
      </c>
      <c r="M56" s="200">
        <v>4.1665000000000001</v>
      </c>
      <c r="N56" s="5">
        <v>4.7780000000000005</v>
      </c>
      <c r="O56" s="130">
        <v>0.44400000000000001</v>
      </c>
      <c r="P56" s="33"/>
      <c r="Q56" s="90">
        <f t="shared" si="6"/>
        <v>134.64795104725476</v>
      </c>
    </row>
    <row r="57" spans="1:18" x14ac:dyDescent="0.2">
      <c r="A57" s="280" t="s">
        <v>328</v>
      </c>
      <c r="B57" s="55"/>
      <c r="C57" s="59" t="s">
        <v>47</v>
      </c>
      <c r="D57" s="36" t="s">
        <v>152</v>
      </c>
      <c r="E57" s="36"/>
      <c r="F57" s="36"/>
      <c r="G57" s="70">
        <v>9.0167108051305149</v>
      </c>
      <c r="H57" s="200">
        <v>9</v>
      </c>
      <c r="I57" s="5">
        <v>8</v>
      </c>
      <c r="J57" s="71">
        <v>0</v>
      </c>
      <c r="K57" s="33"/>
      <c r="L57" s="70">
        <v>4.5528595000000012</v>
      </c>
      <c r="M57" s="200">
        <v>1</v>
      </c>
      <c r="N57" s="5">
        <v>8</v>
      </c>
      <c r="O57" s="130">
        <v>0</v>
      </c>
      <c r="P57" s="33"/>
      <c r="Q57" s="90">
        <f t="shared" si="6"/>
        <v>39.569570305130512</v>
      </c>
    </row>
    <row r="58" spans="1:18" x14ac:dyDescent="0.2">
      <c r="A58" s="280" t="s">
        <v>329</v>
      </c>
      <c r="B58" s="55"/>
      <c r="C58" s="59" t="s">
        <v>46</v>
      </c>
      <c r="D58" s="36" t="s">
        <v>151</v>
      </c>
      <c r="E58" s="36"/>
      <c r="F58" s="36"/>
      <c r="G58" s="70">
        <v>45.785832188568875</v>
      </c>
      <c r="H58" s="200">
        <v>58.111000000000004</v>
      </c>
      <c r="I58" s="5">
        <v>36.888999999999996</v>
      </c>
      <c r="J58" s="71">
        <v>4.5780000000000003</v>
      </c>
      <c r="K58" s="33"/>
      <c r="L58" s="70">
        <v>19.119346499999995</v>
      </c>
      <c r="M58" s="200">
        <v>26.085710000000006</v>
      </c>
      <c r="N58" s="5">
        <v>22</v>
      </c>
      <c r="O58" s="130">
        <v>2.6659999999999999</v>
      </c>
      <c r="P58" s="33"/>
      <c r="Q58" s="90">
        <f t="shared" si="6"/>
        <v>215.23488868856887</v>
      </c>
    </row>
    <row r="59" spans="1:18" x14ac:dyDescent="0.2">
      <c r="A59" s="280" t="s">
        <v>330</v>
      </c>
      <c r="B59" s="55"/>
      <c r="C59" s="59" t="s">
        <v>48</v>
      </c>
      <c r="D59" s="36" t="s">
        <v>153</v>
      </c>
      <c r="E59" s="36"/>
      <c r="F59" s="36"/>
      <c r="G59" s="70">
        <v>21.661217777777772</v>
      </c>
      <c r="H59" s="200">
        <v>18.053280000000001</v>
      </c>
      <c r="I59" s="5">
        <v>25</v>
      </c>
      <c r="J59" s="71">
        <v>4.4890000000000008</v>
      </c>
      <c r="K59" s="33"/>
      <c r="L59" s="70">
        <v>12.565635555555556</v>
      </c>
      <c r="M59" s="200">
        <v>18.58437</v>
      </c>
      <c r="N59" s="5">
        <v>8.33</v>
      </c>
      <c r="O59" s="130">
        <v>2.778</v>
      </c>
      <c r="P59" s="33"/>
      <c r="Q59" s="90">
        <f t="shared" si="6"/>
        <v>111.46150333333335</v>
      </c>
    </row>
    <row r="60" spans="1:18" x14ac:dyDescent="0.2">
      <c r="A60" s="280" t="s">
        <v>331</v>
      </c>
      <c r="B60" s="56"/>
      <c r="C60" s="102" t="s">
        <v>49</v>
      </c>
      <c r="D60" s="37" t="s">
        <v>154</v>
      </c>
      <c r="E60" s="37"/>
      <c r="F60" s="37"/>
      <c r="G60" s="72">
        <v>65.278833411791254</v>
      </c>
      <c r="H60" s="201">
        <v>51.222000000000001</v>
      </c>
      <c r="I60" s="7">
        <v>44</v>
      </c>
      <c r="J60" s="73">
        <v>4.3100000000000005</v>
      </c>
      <c r="K60" s="34"/>
      <c r="L60" s="72">
        <v>37.298515500000008</v>
      </c>
      <c r="M60" s="201">
        <v>35.706020000000002</v>
      </c>
      <c r="N60" s="7">
        <v>20.667000000000002</v>
      </c>
      <c r="O60" s="147">
        <v>6.2220000000000004</v>
      </c>
      <c r="P60" s="34"/>
      <c r="Q60" s="223">
        <f t="shared" si="6"/>
        <v>264.70436891179122</v>
      </c>
    </row>
    <row r="61" spans="1:18" s="2" customFormat="1" x14ac:dyDescent="0.2">
      <c r="B61" s="57" t="s">
        <v>104</v>
      </c>
      <c r="C61" s="61"/>
      <c r="D61" s="47"/>
      <c r="E61" s="47"/>
      <c r="F61" s="47"/>
      <c r="G61" s="74">
        <f>SUM(G51:G60)</f>
        <v>313.85565777777794</v>
      </c>
      <c r="H61" s="202">
        <f t="shared" ref="H61:J61" si="7">SUM(H51:H60)</f>
        <v>213.16006000000004</v>
      </c>
      <c r="I61" s="44">
        <f t="shared" si="7"/>
        <v>177.55599999999998</v>
      </c>
      <c r="J61" s="75">
        <f t="shared" si="7"/>
        <v>18.487000000000002</v>
      </c>
      <c r="K61" s="46"/>
      <c r="L61" s="74">
        <f t="shared" ref="L61:O61" si="8">SUM(L51:L60)</f>
        <v>171.33371555555556</v>
      </c>
      <c r="M61" s="202">
        <f t="shared" si="8"/>
        <v>105.3408</v>
      </c>
      <c r="N61" s="44">
        <f t="shared" si="8"/>
        <v>88.775000000000006</v>
      </c>
      <c r="O61" s="143">
        <f t="shared" si="8"/>
        <v>16.333000000000002</v>
      </c>
      <c r="P61" s="46"/>
      <c r="Q61" s="86">
        <f>SUM(Q51:Q60)</f>
        <v>1104.8412333333335</v>
      </c>
    </row>
    <row r="62" spans="1:18" x14ac:dyDescent="0.2">
      <c r="B62" s="122"/>
      <c r="C62" s="102"/>
      <c r="D62" s="50"/>
      <c r="E62" s="50"/>
      <c r="F62" s="50"/>
      <c r="G62" s="81"/>
      <c r="H62" s="203"/>
      <c r="I62" s="8"/>
      <c r="J62" s="82"/>
      <c r="K62" s="35"/>
      <c r="L62" s="81"/>
      <c r="M62" s="203"/>
      <c r="N62" s="125"/>
      <c r="O62" s="142"/>
      <c r="P62" s="35"/>
      <c r="Q62" s="101"/>
    </row>
    <row r="63" spans="1:18" x14ac:dyDescent="0.2">
      <c r="B63" s="52" t="s">
        <v>97</v>
      </c>
      <c r="C63" s="58"/>
      <c r="D63" s="99"/>
      <c r="E63" s="54"/>
      <c r="F63" s="54"/>
      <c r="G63" s="76"/>
      <c r="H63" s="199"/>
      <c r="I63" s="39"/>
      <c r="J63" s="77"/>
      <c r="K63" s="41"/>
      <c r="L63" s="76"/>
      <c r="M63" s="199"/>
      <c r="N63" s="39"/>
      <c r="O63" s="146"/>
      <c r="P63" s="41"/>
      <c r="Q63" s="222"/>
    </row>
    <row r="64" spans="1:18" x14ac:dyDescent="0.2">
      <c r="A64" s="280" t="s">
        <v>332</v>
      </c>
      <c r="B64" s="55"/>
      <c r="C64" s="59" t="s">
        <v>50</v>
      </c>
      <c r="D64" s="36" t="s">
        <v>50</v>
      </c>
      <c r="E64" s="36"/>
      <c r="F64" s="36"/>
      <c r="G64" s="70">
        <v>129.13220000000001</v>
      </c>
      <c r="H64" s="200">
        <v>37.263900000000021</v>
      </c>
      <c r="I64" s="5">
        <v>2</v>
      </c>
      <c r="J64" s="71">
        <v>1.3890000000000002</v>
      </c>
      <c r="K64" s="33"/>
      <c r="L64" s="70">
        <v>250.44250000000028</v>
      </c>
      <c r="M64" s="200">
        <v>33.852800000000073</v>
      </c>
      <c r="N64" s="5">
        <v>2.5</v>
      </c>
      <c r="O64" s="130">
        <v>0</v>
      </c>
      <c r="P64" s="33"/>
      <c r="Q64" s="90">
        <f t="shared" ref="Q64:Q68" si="9">SUM(G64:O64)</f>
        <v>456.5804000000004</v>
      </c>
    </row>
    <row r="65" spans="1:17" x14ac:dyDescent="0.2">
      <c r="A65" s="280" t="s">
        <v>333</v>
      </c>
      <c r="B65" s="55"/>
      <c r="C65" s="59" t="s">
        <v>51</v>
      </c>
      <c r="D65" s="36" t="s">
        <v>227</v>
      </c>
      <c r="E65" s="36"/>
      <c r="F65" s="36"/>
      <c r="G65" s="70">
        <v>34.718888888888912</v>
      </c>
      <c r="H65" s="200">
        <v>15.111000000000001</v>
      </c>
      <c r="I65" s="5">
        <v>16</v>
      </c>
      <c r="J65" s="71">
        <v>0.77800000000000002</v>
      </c>
      <c r="K65" s="33"/>
      <c r="L65" s="70">
        <v>22.32177777777779</v>
      </c>
      <c r="M65" s="200">
        <v>9.2220000000000013</v>
      </c>
      <c r="N65" s="5">
        <v>15</v>
      </c>
      <c r="O65" s="130">
        <v>3</v>
      </c>
      <c r="P65" s="33"/>
      <c r="Q65" s="90">
        <f t="shared" si="9"/>
        <v>116.15166666666673</v>
      </c>
    </row>
    <row r="66" spans="1:17" x14ac:dyDescent="0.2">
      <c r="A66" s="280" t="s">
        <v>334</v>
      </c>
      <c r="B66" s="55"/>
      <c r="C66" s="59" t="s">
        <v>52</v>
      </c>
      <c r="D66" s="36" t="s">
        <v>155</v>
      </c>
      <c r="E66" s="36"/>
      <c r="F66" s="36"/>
      <c r="G66" s="70">
        <v>143.2709866666666</v>
      </c>
      <c r="H66" s="200">
        <v>106.65684000000007</v>
      </c>
      <c r="I66" s="5">
        <v>62.078000000000003</v>
      </c>
      <c r="J66" s="71">
        <v>26.643000000000004</v>
      </c>
      <c r="K66" s="33"/>
      <c r="L66" s="70">
        <v>135.91907333333319</v>
      </c>
      <c r="M66" s="200">
        <v>105.09520000000003</v>
      </c>
      <c r="N66" s="5">
        <v>73.932999999999993</v>
      </c>
      <c r="O66" s="130">
        <v>18.22</v>
      </c>
      <c r="P66" s="33"/>
      <c r="Q66" s="90">
        <f t="shared" si="9"/>
        <v>671.81610000000001</v>
      </c>
    </row>
    <row r="67" spans="1:17" x14ac:dyDescent="0.2">
      <c r="A67" s="280" t="s">
        <v>335</v>
      </c>
      <c r="B67" s="55"/>
      <c r="C67" s="59" t="s">
        <v>53</v>
      </c>
      <c r="D67" s="36" t="s">
        <v>156</v>
      </c>
      <c r="E67" s="36"/>
      <c r="F67" s="36"/>
      <c r="G67" s="70">
        <v>33.373666666666665</v>
      </c>
      <c r="H67" s="200">
        <v>22.109999999999992</v>
      </c>
      <c r="I67" s="5">
        <v>9.8890000000000011</v>
      </c>
      <c r="J67" s="71">
        <v>3</v>
      </c>
      <c r="K67" s="34"/>
      <c r="L67" s="70">
        <v>30.076333333333327</v>
      </c>
      <c r="M67" s="200">
        <v>19.220000000000006</v>
      </c>
      <c r="N67" s="5">
        <v>14</v>
      </c>
      <c r="O67" s="130">
        <v>3</v>
      </c>
      <c r="P67" s="34"/>
      <c r="Q67" s="90">
        <f t="shared" si="9"/>
        <v>134.66899999999998</v>
      </c>
    </row>
    <row r="68" spans="1:17" x14ac:dyDescent="0.2">
      <c r="A68" s="280" t="s">
        <v>336</v>
      </c>
      <c r="B68" s="56"/>
      <c r="C68" s="102" t="s">
        <v>204</v>
      </c>
      <c r="D68" s="50" t="s">
        <v>276</v>
      </c>
      <c r="E68" s="50"/>
      <c r="F68" s="50"/>
      <c r="G68" s="81">
        <v>0.53339999999999999</v>
      </c>
      <c r="H68" s="203">
        <v>3.3300000000000003E-2</v>
      </c>
      <c r="I68" s="8">
        <v>0</v>
      </c>
      <c r="J68" s="82">
        <v>0</v>
      </c>
      <c r="K68" s="35"/>
      <c r="L68" s="81">
        <v>1.4223999999999999</v>
      </c>
      <c r="M68" s="203">
        <v>0.14430000000000001</v>
      </c>
      <c r="N68" s="8">
        <v>0</v>
      </c>
      <c r="O68" s="142">
        <v>0</v>
      </c>
      <c r="P68" s="35"/>
      <c r="Q68" s="101">
        <f t="shared" si="9"/>
        <v>2.1334</v>
      </c>
    </row>
    <row r="69" spans="1:17" s="2" customFormat="1" x14ac:dyDescent="0.2">
      <c r="B69" s="57" t="s">
        <v>105</v>
      </c>
      <c r="C69" s="61"/>
      <c r="D69" s="47"/>
      <c r="E69" s="47"/>
      <c r="F69" s="47"/>
      <c r="G69" s="74">
        <f>SUM(G64:G68)</f>
        <v>341.02914222222216</v>
      </c>
      <c r="H69" s="202">
        <f t="shared" ref="H69:J69" si="10">SUM(H64:H68)</f>
        <v>181.17504000000008</v>
      </c>
      <c r="I69" s="44">
        <f t="shared" si="10"/>
        <v>89.966999999999999</v>
      </c>
      <c r="J69" s="75">
        <f t="shared" si="10"/>
        <v>31.810000000000006</v>
      </c>
      <c r="K69" s="46"/>
      <c r="L69" s="74">
        <f t="shared" ref="L69:O69" si="11">SUM(L64:L68)</f>
        <v>440.18208444444457</v>
      </c>
      <c r="M69" s="202">
        <f t="shared" si="11"/>
        <v>167.53430000000009</v>
      </c>
      <c r="N69" s="44">
        <f t="shared" si="11"/>
        <v>105.43299999999999</v>
      </c>
      <c r="O69" s="143">
        <f t="shared" si="11"/>
        <v>24.22</v>
      </c>
      <c r="P69" s="46"/>
      <c r="Q69" s="86">
        <f>SUM(Q64:Q68)</f>
        <v>1381.3505666666672</v>
      </c>
    </row>
    <row r="70" spans="1:17" x14ac:dyDescent="0.2">
      <c r="B70" s="122"/>
      <c r="C70" s="123"/>
      <c r="D70" s="50"/>
      <c r="E70" s="50"/>
      <c r="F70" s="50"/>
      <c r="G70" s="81"/>
      <c r="H70" s="203"/>
      <c r="I70" s="8"/>
      <c r="J70" s="82"/>
      <c r="K70" s="35"/>
      <c r="L70" s="81"/>
      <c r="M70" s="203"/>
      <c r="N70" s="8"/>
      <c r="O70" s="142"/>
      <c r="P70" s="35"/>
      <c r="Q70" s="101"/>
    </row>
    <row r="71" spans="1:17" x14ac:dyDescent="0.2">
      <c r="A71" s="280" t="s">
        <v>337</v>
      </c>
      <c r="B71" s="52" t="s">
        <v>98</v>
      </c>
      <c r="C71" s="58"/>
      <c r="D71" s="99"/>
      <c r="E71" s="54"/>
      <c r="F71" s="54"/>
      <c r="G71" s="76">
        <v>0</v>
      </c>
      <c r="H71" s="199">
        <v>0</v>
      </c>
      <c r="I71" s="39">
        <v>0</v>
      </c>
      <c r="J71" s="77">
        <v>0</v>
      </c>
      <c r="K71" s="41"/>
      <c r="L71" s="76">
        <v>0</v>
      </c>
      <c r="M71" s="199">
        <v>0</v>
      </c>
      <c r="N71" s="39">
        <v>0</v>
      </c>
      <c r="O71" s="146">
        <v>0</v>
      </c>
      <c r="P71" s="41"/>
      <c r="Q71" s="222">
        <f t="shared" ref="Q71:Q81" si="12">SUM(G71:O71)</f>
        <v>0</v>
      </c>
    </row>
    <row r="72" spans="1:17" x14ac:dyDescent="0.2">
      <c r="A72" s="280" t="s">
        <v>338</v>
      </c>
      <c r="B72" s="55"/>
      <c r="C72" s="59" t="s">
        <v>54</v>
      </c>
      <c r="D72" s="36" t="s">
        <v>157</v>
      </c>
      <c r="E72" s="36"/>
      <c r="F72" s="36"/>
      <c r="G72" s="70">
        <v>13.757999999999999</v>
      </c>
      <c r="H72" s="200">
        <v>17.5</v>
      </c>
      <c r="I72" s="5">
        <v>12.556000000000001</v>
      </c>
      <c r="J72" s="71">
        <v>8.2220000000000013</v>
      </c>
      <c r="K72" s="33"/>
      <c r="L72" s="70">
        <v>10.335000000000001</v>
      </c>
      <c r="M72" s="200">
        <v>20.111000000000001</v>
      </c>
      <c r="N72" s="5">
        <v>13.556000000000001</v>
      </c>
      <c r="O72" s="130">
        <v>0</v>
      </c>
      <c r="P72" s="33"/>
      <c r="Q72" s="90">
        <f t="shared" si="12"/>
        <v>96.037999999999997</v>
      </c>
    </row>
    <row r="73" spans="1:17" x14ac:dyDescent="0.2">
      <c r="A73" s="280" t="s">
        <v>339</v>
      </c>
      <c r="B73" s="55"/>
      <c r="C73" s="62" t="s">
        <v>55</v>
      </c>
      <c r="D73" s="36" t="s">
        <v>158</v>
      </c>
      <c r="E73" s="36"/>
      <c r="F73" s="36"/>
      <c r="G73" s="70">
        <v>5.3340000000000005</v>
      </c>
      <c r="H73" s="200">
        <v>6.1110000000000007</v>
      </c>
      <c r="I73" s="5">
        <v>9.8889999999999993</v>
      </c>
      <c r="J73" s="71">
        <v>2</v>
      </c>
      <c r="K73" s="33"/>
      <c r="L73" s="70">
        <v>2.6670000000000003</v>
      </c>
      <c r="M73" s="200">
        <v>5.3330000000000002</v>
      </c>
      <c r="N73" s="5">
        <v>3</v>
      </c>
      <c r="O73" s="130">
        <v>1.444</v>
      </c>
      <c r="P73" s="33"/>
      <c r="Q73" s="90">
        <f t="shared" si="12"/>
        <v>35.778000000000006</v>
      </c>
    </row>
    <row r="74" spans="1:17" x14ac:dyDescent="0.2">
      <c r="A74" s="280" t="s">
        <v>340</v>
      </c>
      <c r="B74" s="56"/>
      <c r="C74" s="59" t="s">
        <v>56</v>
      </c>
      <c r="D74" s="36" t="s">
        <v>159</v>
      </c>
      <c r="E74" s="36"/>
      <c r="F74" s="36"/>
      <c r="G74" s="70">
        <v>8.0010000000000012</v>
      </c>
      <c r="H74" s="200">
        <v>10</v>
      </c>
      <c r="I74" s="5">
        <v>13.667</v>
      </c>
      <c r="J74" s="71">
        <v>3.3109999999999999</v>
      </c>
      <c r="K74" s="33"/>
      <c r="L74" s="70">
        <v>2.6670000000000003</v>
      </c>
      <c r="M74" s="200">
        <v>4.2220000000000004</v>
      </c>
      <c r="N74" s="5">
        <v>7.1109999999999998</v>
      </c>
      <c r="O74" s="130">
        <v>1</v>
      </c>
      <c r="P74" s="33"/>
      <c r="Q74" s="90">
        <f t="shared" si="12"/>
        <v>49.978999999999999</v>
      </c>
    </row>
    <row r="75" spans="1:17" x14ac:dyDescent="0.2">
      <c r="A75" s="280" t="s">
        <v>341</v>
      </c>
      <c r="B75" s="55"/>
      <c r="C75" s="59" t="s">
        <v>57</v>
      </c>
      <c r="D75" s="36" t="s">
        <v>160</v>
      </c>
      <c r="E75" s="36"/>
      <c r="F75" s="36"/>
      <c r="G75" s="70">
        <v>3.2230000000000003</v>
      </c>
      <c r="H75" s="200">
        <v>7.6669999999999998</v>
      </c>
      <c r="I75" s="5">
        <v>1</v>
      </c>
      <c r="J75" s="71">
        <v>2.444</v>
      </c>
      <c r="K75" s="33"/>
      <c r="L75" s="70">
        <v>2.6670000000000003</v>
      </c>
      <c r="M75" s="200">
        <v>5.444</v>
      </c>
      <c r="N75" s="5">
        <v>4</v>
      </c>
      <c r="O75" s="130">
        <v>0</v>
      </c>
      <c r="P75" s="33"/>
      <c r="Q75" s="90">
        <f t="shared" si="12"/>
        <v>26.445</v>
      </c>
    </row>
    <row r="76" spans="1:17" x14ac:dyDescent="0.2">
      <c r="A76" s="280" t="s">
        <v>342</v>
      </c>
      <c r="B76" s="55"/>
      <c r="C76" s="59" t="s">
        <v>58</v>
      </c>
      <c r="D76" s="36" t="s">
        <v>161</v>
      </c>
      <c r="E76" s="36"/>
      <c r="F76" s="36"/>
      <c r="G76" s="70">
        <v>12.445999999999998</v>
      </c>
      <c r="H76" s="200">
        <v>14</v>
      </c>
      <c r="I76" s="5">
        <v>21</v>
      </c>
      <c r="J76" s="71">
        <v>3.222</v>
      </c>
      <c r="K76" s="33"/>
      <c r="L76" s="70">
        <v>6.7790000000000008</v>
      </c>
      <c r="M76" s="200">
        <v>7.1109999999999998</v>
      </c>
      <c r="N76" s="5">
        <v>3.6669999999999998</v>
      </c>
      <c r="O76" s="130">
        <v>3.444</v>
      </c>
      <c r="P76" s="33"/>
      <c r="Q76" s="90">
        <f t="shared" si="12"/>
        <v>71.669000000000011</v>
      </c>
    </row>
    <row r="77" spans="1:17" x14ac:dyDescent="0.2">
      <c r="A77" s="280" t="s">
        <v>343</v>
      </c>
      <c r="B77" s="55"/>
      <c r="C77" s="59" t="s">
        <v>59</v>
      </c>
      <c r="D77" s="36" t="s">
        <v>162</v>
      </c>
      <c r="E77" s="36"/>
      <c r="F77" s="36"/>
      <c r="G77" s="70">
        <v>36.204399999999993</v>
      </c>
      <c r="H77" s="200">
        <v>15.4663</v>
      </c>
      <c r="I77" s="5">
        <v>17</v>
      </c>
      <c r="J77" s="71">
        <v>2.444</v>
      </c>
      <c r="K77" s="33"/>
      <c r="L77" s="70">
        <v>7.6454000000000013</v>
      </c>
      <c r="M77" s="200">
        <v>8.366299999999999</v>
      </c>
      <c r="N77" s="5">
        <v>5</v>
      </c>
      <c r="O77" s="130">
        <v>2.1109999999999998</v>
      </c>
      <c r="P77" s="33"/>
      <c r="Q77" s="90">
        <f t="shared" si="12"/>
        <v>94.237399999999994</v>
      </c>
    </row>
    <row r="78" spans="1:17" x14ac:dyDescent="0.2">
      <c r="A78" s="280" t="s">
        <v>344</v>
      </c>
      <c r="B78" s="55"/>
      <c r="C78" s="59" t="s">
        <v>60</v>
      </c>
      <c r="D78" s="36" t="s">
        <v>163</v>
      </c>
      <c r="E78" s="36"/>
      <c r="F78" s="36"/>
      <c r="G78" s="70">
        <v>9.4450000000000003</v>
      </c>
      <c r="H78" s="200">
        <v>11.378</v>
      </c>
      <c r="I78" s="5">
        <v>14</v>
      </c>
      <c r="J78" s="71">
        <v>3.0670000000000002</v>
      </c>
      <c r="K78" s="33"/>
      <c r="L78" s="70">
        <v>14.333999999999996</v>
      </c>
      <c r="M78" s="200">
        <v>7</v>
      </c>
      <c r="N78" s="5">
        <v>12</v>
      </c>
      <c r="O78" s="130">
        <v>1.911</v>
      </c>
      <c r="P78" s="33"/>
      <c r="Q78" s="90">
        <f t="shared" si="12"/>
        <v>73.134999999999991</v>
      </c>
    </row>
    <row r="79" spans="1:17" x14ac:dyDescent="0.2">
      <c r="A79" s="280" t="s">
        <v>345</v>
      </c>
      <c r="B79" s="56"/>
      <c r="C79" s="62" t="s">
        <v>61</v>
      </c>
      <c r="D79" s="36" t="s">
        <v>164</v>
      </c>
      <c r="E79" s="36"/>
      <c r="F79" s="36"/>
      <c r="G79" s="70">
        <v>11.2014</v>
      </c>
      <c r="H79" s="200">
        <v>11.811300000000001</v>
      </c>
      <c r="I79" s="5">
        <v>11</v>
      </c>
      <c r="J79" s="71">
        <v>4.0439999999999996</v>
      </c>
      <c r="K79" s="33"/>
      <c r="L79" s="70">
        <v>3.2004000000000001</v>
      </c>
      <c r="M79" s="200">
        <v>8.5883000000000003</v>
      </c>
      <c r="N79" s="5">
        <v>1</v>
      </c>
      <c r="O79" s="130">
        <v>0.44400000000000001</v>
      </c>
      <c r="P79" s="33"/>
      <c r="Q79" s="90">
        <f t="shared" si="12"/>
        <v>51.289400000000001</v>
      </c>
    </row>
    <row r="80" spans="1:17" x14ac:dyDescent="0.2">
      <c r="A80" s="280" t="s">
        <v>346</v>
      </c>
      <c r="B80" s="55"/>
      <c r="C80" s="59" t="s">
        <v>62</v>
      </c>
      <c r="D80" s="36" t="s">
        <v>165</v>
      </c>
      <c r="E80" s="36"/>
      <c r="F80" s="36"/>
      <c r="G80" s="70">
        <v>4.0890000000000004</v>
      </c>
      <c r="H80" s="200">
        <v>6</v>
      </c>
      <c r="I80" s="5">
        <v>5</v>
      </c>
      <c r="J80" s="71">
        <v>4.2219999999999995</v>
      </c>
      <c r="K80" s="33"/>
      <c r="L80" s="70">
        <v>3.2230000000000008</v>
      </c>
      <c r="M80" s="200">
        <v>3</v>
      </c>
      <c r="N80" s="5">
        <v>5.4043700000000001</v>
      </c>
      <c r="O80" s="130">
        <v>1</v>
      </c>
      <c r="P80" s="33"/>
      <c r="Q80" s="90">
        <f t="shared" si="12"/>
        <v>31.938369999999999</v>
      </c>
    </row>
    <row r="81" spans="1:17" x14ac:dyDescent="0.2">
      <c r="A81" s="280" t="s">
        <v>347</v>
      </c>
      <c r="B81" s="55"/>
      <c r="C81" s="59" t="s">
        <v>63</v>
      </c>
      <c r="D81" s="36" t="s">
        <v>63</v>
      </c>
      <c r="E81" s="36"/>
      <c r="F81" s="36"/>
      <c r="G81" s="70">
        <v>4.4450000000000003</v>
      </c>
      <c r="H81" s="200">
        <v>0</v>
      </c>
      <c r="I81" s="5">
        <v>0</v>
      </c>
      <c r="J81" s="71">
        <v>0</v>
      </c>
      <c r="K81" s="33"/>
      <c r="L81" s="70">
        <v>0</v>
      </c>
      <c r="M81" s="200">
        <v>0</v>
      </c>
      <c r="N81" s="5">
        <v>0</v>
      </c>
      <c r="O81" s="130">
        <v>0</v>
      </c>
      <c r="P81" s="33"/>
      <c r="Q81" s="90">
        <f t="shared" si="12"/>
        <v>4.4450000000000003</v>
      </c>
    </row>
    <row r="82" spans="1:17" s="2" customFormat="1" x14ac:dyDescent="0.2">
      <c r="A82" s="280"/>
      <c r="B82" s="57" t="s">
        <v>109</v>
      </c>
      <c r="C82" s="61"/>
      <c r="D82" s="47"/>
      <c r="E82" s="47"/>
      <c r="F82" s="47"/>
      <c r="G82" s="74">
        <f>SUM(G71:G81)</f>
        <v>108.14679999999998</v>
      </c>
      <c r="H82" s="202">
        <f t="shared" ref="H82:J82" si="13">SUM(H71:H81)</f>
        <v>99.933600000000013</v>
      </c>
      <c r="I82" s="44">
        <f t="shared" si="13"/>
        <v>105.11199999999999</v>
      </c>
      <c r="J82" s="75">
        <f t="shared" si="13"/>
        <v>32.975999999999999</v>
      </c>
      <c r="K82" s="46"/>
      <c r="L82" s="74">
        <f t="shared" ref="L82:O82" si="14">SUM(L71:L81)</f>
        <v>53.517800000000001</v>
      </c>
      <c r="M82" s="202">
        <f t="shared" si="14"/>
        <v>69.175600000000003</v>
      </c>
      <c r="N82" s="44">
        <f t="shared" si="14"/>
        <v>54.738370000000003</v>
      </c>
      <c r="O82" s="143">
        <f t="shared" si="14"/>
        <v>11.354000000000001</v>
      </c>
      <c r="P82" s="46"/>
      <c r="Q82" s="86">
        <f>SUM(Q71:Q81)</f>
        <v>534.95416999999998</v>
      </c>
    </row>
    <row r="83" spans="1:17" x14ac:dyDescent="0.2">
      <c r="A83" s="2"/>
      <c r="B83" s="56"/>
      <c r="C83" s="123"/>
      <c r="D83" s="50"/>
      <c r="E83" s="50"/>
      <c r="F83" s="50"/>
      <c r="G83" s="124"/>
      <c r="H83" s="204"/>
      <c r="I83" s="125"/>
      <c r="J83" s="128"/>
      <c r="K83" s="133"/>
      <c r="L83" s="124"/>
      <c r="M83" s="204"/>
      <c r="N83" s="125"/>
      <c r="O83" s="135"/>
      <c r="P83" s="133"/>
      <c r="Q83" s="225"/>
    </row>
    <row r="84" spans="1:17" x14ac:dyDescent="0.2">
      <c r="B84" s="52" t="s">
        <v>96</v>
      </c>
      <c r="C84" s="58"/>
      <c r="D84" s="99"/>
      <c r="E84" s="54"/>
      <c r="F84" s="54"/>
      <c r="G84" s="76"/>
      <c r="H84" s="199"/>
      <c r="I84" s="39"/>
      <c r="J84" s="77"/>
      <c r="K84" s="41"/>
      <c r="L84" s="76"/>
      <c r="M84" s="199"/>
      <c r="N84" s="39"/>
      <c r="O84" s="146"/>
      <c r="P84" s="41"/>
      <c r="Q84" s="222"/>
    </row>
    <row r="85" spans="1:17" s="280" customFormat="1" x14ac:dyDescent="0.2">
      <c r="A85" s="280" t="s">
        <v>349</v>
      </c>
      <c r="B85" s="278"/>
      <c r="C85" s="62"/>
      <c r="D85" s="42" t="s">
        <v>277</v>
      </c>
      <c r="E85" s="42"/>
      <c r="F85" s="42"/>
      <c r="G85" s="76">
        <v>11.556999999999999</v>
      </c>
      <c r="H85" s="199">
        <v>12.6</v>
      </c>
      <c r="I85" s="39">
        <v>7.6</v>
      </c>
      <c r="J85" s="77">
        <v>5</v>
      </c>
      <c r="K85" s="41"/>
      <c r="L85" s="76">
        <v>3.5560000000000005</v>
      </c>
      <c r="M85" s="199">
        <v>3</v>
      </c>
      <c r="N85" s="39">
        <v>5.5956299999999999</v>
      </c>
      <c r="O85" s="146">
        <v>0.77800000000000002</v>
      </c>
      <c r="P85" s="41"/>
      <c r="Q85" s="222">
        <f t="shared" ref="Q85:Q101" si="15">SUM(G85:O85)</f>
        <v>49.686629999999994</v>
      </c>
    </row>
    <row r="86" spans="1:17" x14ac:dyDescent="0.2">
      <c r="A86" s="280" t="s">
        <v>350</v>
      </c>
      <c r="B86" s="55"/>
      <c r="C86" s="59" t="s">
        <v>68</v>
      </c>
      <c r="D86" s="36" t="s">
        <v>170</v>
      </c>
      <c r="E86" s="36"/>
      <c r="F86" s="36"/>
      <c r="G86" s="70">
        <v>1.5990000000000002</v>
      </c>
      <c r="H86" s="200">
        <v>1.2</v>
      </c>
      <c r="I86" s="5">
        <v>4.2</v>
      </c>
      <c r="J86" s="71">
        <v>5.6679999999999993</v>
      </c>
      <c r="K86" s="33"/>
      <c r="L86" s="70">
        <v>0.53300000000000003</v>
      </c>
      <c r="M86" s="200">
        <v>0</v>
      </c>
      <c r="N86" s="5">
        <v>0.6</v>
      </c>
      <c r="O86" s="130">
        <v>0</v>
      </c>
      <c r="P86" s="33"/>
      <c r="Q86" s="90">
        <f t="shared" si="15"/>
        <v>13.799999999999999</v>
      </c>
    </row>
    <row r="87" spans="1:17" x14ac:dyDescent="0.2">
      <c r="A87" s="280" t="s">
        <v>351</v>
      </c>
      <c r="B87" s="54"/>
      <c r="C87" s="60" t="s">
        <v>64</v>
      </c>
      <c r="E87" s="37" t="s">
        <v>166</v>
      </c>
      <c r="F87" s="36"/>
      <c r="G87" s="70">
        <v>5.3340000000000005</v>
      </c>
      <c r="H87" s="200">
        <v>9.3330000000000002</v>
      </c>
      <c r="I87" s="5">
        <v>7.8890000000000002</v>
      </c>
      <c r="J87" s="71">
        <v>4</v>
      </c>
      <c r="K87" s="33"/>
      <c r="L87" s="70">
        <v>2.6670000000000003</v>
      </c>
      <c r="M87" s="200">
        <v>1</v>
      </c>
      <c r="N87" s="5">
        <v>2</v>
      </c>
      <c r="O87" s="130">
        <v>2</v>
      </c>
      <c r="P87" s="33"/>
      <c r="Q87" s="90">
        <f t="shared" si="15"/>
        <v>34.222999999999999</v>
      </c>
    </row>
    <row r="88" spans="1:17" x14ac:dyDescent="0.2">
      <c r="A88" s="280" t="s">
        <v>352</v>
      </c>
      <c r="B88" s="55"/>
      <c r="C88" s="59" t="s">
        <v>65</v>
      </c>
      <c r="D88" s="36"/>
      <c r="E88" s="36" t="s">
        <v>167</v>
      </c>
      <c r="F88" s="36"/>
      <c r="G88" s="70">
        <v>14.223999999999997</v>
      </c>
      <c r="H88" s="200">
        <v>18.443999999999999</v>
      </c>
      <c r="I88" s="5">
        <v>7</v>
      </c>
      <c r="J88" s="71">
        <v>2.222</v>
      </c>
      <c r="K88" s="33"/>
      <c r="L88" s="70">
        <v>8.0010000000000012</v>
      </c>
      <c r="M88" s="200">
        <v>7.1109999999999998</v>
      </c>
      <c r="N88" s="5">
        <v>3.33</v>
      </c>
      <c r="O88" s="130">
        <v>0</v>
      </c>
      <c r="P88" s="33"/>
      <c r="Q88" s="90">
        <f t="shared" si="15"/>
        <v>60.331999999999987</v>
      </c>
    </row>
    <row r="89" spans="1:17" x14ac:dyDescent="0.2">
      <c r="A89" s="280" t="s">
        <v>353</v>
      </c>
      <c r="B89" s="55"/>
      <c r="C89" s="59" t="s">
        <v>66</v>
      </c>
      <c r="D89" s="36"/>
      <c r="E89" s="36" t="s">
        <v>168</v>
      </c>
      <c r="F89" s="36"/>
      <c r="G89" s="70">
        <v>1.7780000000000002</v>
      </c>
      <c r="H89" s="200">
        <v>9</v>
      </c>
      <c r="I89" s="5">
        <v>1</v>
      </c>
      <c r="J89" s="71">
        <v>2.444</v>
      </c>
      <c r="K89" s="33"/>
      <c r="L89" s="70">
        <v>0</v>
      </c>
      <c r="M89" s="200">
        <v>1</v>
      </c>
      <c r="N89" s="5">
        <v>0</v>
      </c>
      <c r="O89" s="130">
        <v>0</v>
      </c>
      <c r="P89" s="33"/>
      <c r="Q89" s="90">
        <f t="shared" si="15"/>
        <v>15.222000000000001</v>
      </c>
    </row>
    <row r="90" spans="1:17" x14ac:dyDescent="0.2">
      <c r="A90" s="280" t="s">
        <v>354</v>
      </c>
      <c r="B90" s="55"/>
      <c r="C90" s="36" t="s">
        <v>67</v>
      </c>
      <c r="D90" s="36"/>
      <c r="E90" s="36" t="s">
        <v>169</v>
      </c>
      <c r="F90" s="59"/>
      <c r="G90" s="70">
        <v>8.7739999999999867</v>
      </c>
      <c r="H90" s="200">
        <v>1</v>
      </c>
      <c r="I90" s="5">
        <v>0</v>
      </c>
      <c r="J90" s="71">
        <v>0</v>
      </c>
      <c r="K90" s="33"/>
      <c r="L90" s="70">
        <v>0.33299999999999996</v>
      </c>
      <c r="M90" s="200">
        <v>0</v>
      </c>
      <c r="N90" s="5">
        <v>0</v>
      </c>
      <c r="O90" s="130">
        <v>0</v>
      </c>
      <c r="P90" s="33"/>
      <c r="Q90" s="90">
        <f t="shared" si="15"/>
        <v>10.106999999999987</v>
      </c>
    </row>
    <row r="91" spans="1:17" x14ac:dyDescent="0.2">
      <c r="A91" s="280" t="s">
        <v>355</v>
      </c>
      <c r="B91" s="55"/>
      <c r="C91" s="59" t="s">
        <v>69</v>
      </c>
      <c r="E91" s="50" t="s">
        <v>171</v>
      </c>
      <c r="F91" s="42"/>
      <c r="G91" s="70">
        <v>22.446999999999992</v>
      </c>
      <c r="H91" s="200">
        <v>23.033000000000001</v>
      </c>
      <c r="I91" s="5">
        <v>24.888999999999999</v>
      </c>
      <c r="J91" s="71">
        <v>6.266</v>
      </c>
      <c r="K91" s="33"/>
      <c r="L91" s="70">
        <v>7.6670000000000007</v>
      </c>
      <c r="M91" s="200">
        <v>5.8890000000000002</v>
      </c>
      <c r="N91" s="5">
        <v>3</v>
      </c>
      <c r="O91" s="130">
        <v>3</v>
      </c>
      <c r="P91" s="33"/>
      <c r="Q91" s="90">
        <f t="shared" si="15"/>
        <v>96.190999999999988</v>
      </c>
    </row>
    <row r="92" spans="1:17" x14ac:dyDescent="0.2">
      <c r="A92" s="280" t="s">
        <v>356</v>
      </c>
      <c r="B92" s="55"/>
      <c r="C92" s="36" t="s">
        <v>70</v>
      </c>
      <c r="D92" s="36"/>
      <c r="E92" s="36" t="s">
        <v>172</v>
      </c>
      <c r="F92" s="36"/>
      <c r="G92" s="70">
        <v>0</v>
      </c>
      <c r="H92" s="200">
        <v>0</v>
      </c>
      <c r="I92" s="5">
        <v>2.8890000000000002</v>
      </c>
      <c r="J92" s="71">
        <v>0</v>
      </c>
      <c r="K92" s="33"/>
      <c r="L92" s="70">
        <v>0</v>
      </c>
      <c r="M92" s="200">
        <v>0</v>
      </c>
      <c r="N92" s="5">
        <v>0</v>
      </c>
      <c r="O92" s="130">
        <v>0</v>
      </c>
      <c r="P92" s="33"/>
      <c r="Q92" s="90">
        <f t="shared" si="15"/>
        <v>2.8890000000000002</v>
      </c>
    </row>
    <row r="93" spans="1:17" x14ac:dyDescent="0.2">
      <c r="A93" s="280" t="s">
        <v>357</v>
      </c>
      <c r="B93" s="55"/>
      <c r="C93" s="42" t="s">
        <v>71</v>
      </c>
      <c r="D93" s="36"/>
      <c r="E93" s="37" t="s">
        <v>173</v>
      </c>
      <c r="F93" s="36"/>
      <c r="G93" s="70">
        <v>0.88900000000000012</v>
      </c>
      <c r="H93" s="200">
        <v>0</v>
      </c>
      <c r="I93" s="5">
        <v>3</v>
      </c>
      <c r="J93" s="71">
        <v>0.44400000000000001</v>
      </c>
      <c r="K93" s="33"/>
      <c r="L93" s="70">
        <v>0.88900000000000012</v>
      </c>
      <c r="M93" s="200">
        <v>0</v>
      </c>
      <c r="N93" s="5">
        <v>0</v>
      </c>
      <c r="O93" s="130">
        <v>0</v>
      </c>
      <c r="P93" s="33"/>
      <c r="Q93" s="90">
        <f t="shared" si="15"/>
        <v>5.2220000000000004</v>
      </c>
    </row>
    <row r="94" spans="1:17" x14ac:dyDescent="0.2">
      <c r="A94" s="280" t="s">
        <v>358</v>
      </c>
      <c r="B94" s="56"/>
      <c r="C94" s="37" t="s">
        <v>72</v>
      </c>
      <c r="D94" s="36"/>
      <c r="E94" s="37" t="s">
        <v>174</v>
      </c>
      <c r="F94" s="36"/>
      <c r="G94" s="70">
        <v>0</v>
      </c>
      <c r="H94" s="200">
        <v>2</v>
      </c>
      <c r="I94" s="5">
        <v>1</v>
      </c>
      <c r="J94" s="71">
        <v>0</v>
      </c>
      <c r="K94" s="33"/>
      <c r="L94" s="70">
        <v>0</v>
      </c>
      <c r="M94" s="200">
        <v>1</v>
      </c>
      <c r="N94" s="5">
        <v>1</v>
      </c>
      <c r="O94" s="130">
        <v>0</v>
      </c>
      <c r="P94" s="33"/>
      <c r="Q94" s="90">
        <f t="shared" si="15"/>
        <v>5</v>
      </c>
    </row>
    <row r="95" spans="1:17" x14ac:dyDescent="0.2">
      <c r="A95" s="280" t="s">
        <v>359</v>
      </c>
      <c r="B95" s="55"/>
      <c r="C95" s="36" t="s">
        <v>73</v>
      </c>
      <c r="D95" s="36"/>
      <c r="E95" s="37" t="s">
        <v>175</v>
      </c>
      <c r="F95" s="36"/>
      <c r="G95" s="70">
        <v>4.4450000000000003</v>
      </c>
      <c r="H95" s="200">
        <v>5.444</v>
      </c>
      <c r="I95" s="5">
        <v>9</v>
      </c>
      <c r="J95" s="71">
        <v>1.444</v>
      </c>
      <c r="K95" s="33"/>
      <c r="L95" s="70">
        <v>5.3340000000000005</v>
      </c>
      <c r="M95" s="200">
        <v>2.1109999999999998</v>
      </c>
      <c r="N95" s="5">
        <v>2</v>
      </c>
      <c r="O95" s="130">
        <v>0</v>
      </c>
      <c r="P95" s="33"/>
      <c r="Q95" s="90">
        <f t="shared" si="15"/>
        <v>29.777999999999999</v>
      </c>
    </row>
    <row r="96" spans="1:17" x14ac:dyDescent="0.2">
      <c r="A96" s="280" t="s">
        <v>360</v>
      </c>
      <c r="B96" s="55"/>
      <c r="C96" s="36" t="s">
        <v>74</v>
      </c>
      <c r="D96" s="36"/>
      <c r="E96" s="36" t="s">
        <v>176</v>
      </c>
      <c r="F96" s="36"/>
      <c r="G96" s="70">
        <v>21.821999999999999</v>
      </c>
      <c r="H96" s="200">
        <v>5.9329999999999998</v>
      </c>
      <c r="I96" s="5">
        <v>5.1109999999999998</v>
      </c>
      <c r="J96" s="71">
        <v>0.88800000000000001</v>
      </c>
      <c r="K96" s="33"/>
      <c r="L96" s="70">
        <v>16.445</v>
      </c>
      <c r="M96" s="200">
        <v>3</v>
      </c>
      <c r="N96" s="5">
        <v>5.67</v>
      </c>
      <c r="O96" s="130">
        <v>0</v>
      </c>
      <c r="P96" s="33"/>
      <c r="Q96" s="90">
        <f t="shared" si="15"/>
        <v>58.869</v>
      </c>
    </row>
    <row r="97" spans="1:18" x14ac:dyDescent="0.2">
      <c r="A97" s="280" t="s">
        <v>361</v>
      </c>
      <c r="B97" s="56"/>
      <c r="C97" s="59" t="s">
        <v>75</v>
      </c>
      <c r="E97" s="42" t="s">
        <v>177</v>
      </c>
      <c r="F97" s="36"/>
      <c r="G97" s="70">
        <v>1.7780000000000002</v>
      </c>
      <c r="H97" s="200">
        <v>2.1109999999999998</v>
      </c>
      <c r="I97" s="5">
        <v>2</v>
      </c>
      <c r="J97" s="71">
        <v>1</v>
      </c>
      <c r="K97" s="33"/>
      <c r="L97" s="70">
        <v>0</v>
      </c>
      <c r="M97" s="200">
        <v>3</v>
      </c>
      <c r="N97" s="5">
        <v>1</v>
      </c>
      <c r="O97" s="130">
        <v>0</v>
      </c>
      <c r="P97" s="33"/>
      <c r="Q97" s="90">
        <f t="shared" si="15"/>
        <v>10.888999999999999</v>
      </c>
    </row>
    <row r="98" spans="1:18" x14ac:dyDescent="0.2">
      <c r="A98" s="280" t="s">
        <v>362</v>
      </c>
      <c r="B98" s="55"/>
      <c r="C98" s="36" t="s">
        <v>76</v>
      </c>
      <c r="D98" s="36"/>
      <c r="E98" s="36" t="s">
        <v>178</v>
      </c>
      <c r="F98" s="36"/>
      <c r="G98" s="70">
        <v>5.7780000000000014</v>
      </c>
      <c r="H98" s="200">
        <v>4.944</v>
      </c>
      <c r="I98" s="5">
        <v>6</v>
      </c>
      <c r="J98" s="71">
        <v>1</v>
      </c>
      <c r="K98" s="33"/>
      <c r="L98" s="70">
        <v>0.88900000000000012</v>
      </c>
      <c r="M98" s="200">
        <v>2</v>
      </c>
      <c r="N98" s="5">
        <v>1</v>
      </c>
      <c r="O98" s="130">
        <v>0</v>
      </c>
      <c r="P98" s="33"/>
      <c r="Q98" s="90">
        <f t="shared" si="15"/>
        <v>21.611000000000001</v>
      </c>
    </row>
    <row r="99" spans="1:18" x14ac:dyDescent="0.2">
      <c r="A99" s="280" t="s">
        <v>363</v>
      </c>
      <c r="B99" s="55"/>
      <c r="C99" s="59"/>
      <c r="D99" s="36" t="s">
        <v>259</v>
      </c>
      <c r="E99" s="36"/>
      <c r="F99" s="36"/>
      <c r="G99" s="70">
        <v>8.89</v>
      </c>
      <c r="H99" s="200">
        <v>15.111000000000001</v>
      </c>
      <c r="I99" s="5">
        <v>9.6669999999999998</v>
      </c>
      <c r="J99" s="71">
        <v>2.1560000000000001</v>
      </c>
      <c r="K99" s="33"/>
      <c r="L99" s="70">
        <v>2.8890000000000007</v>
      </c>
      <c r="M99" s="200">
        <v>3</v>
      </c>
      <c r="N99" s="5">
        <v>1</v>
      </c>
      <c r="O99" s="130">
        <v>0</v>
      </c>
      <c r="P99" s="33"/>
      <c r="Q99" s="90">
        <f t="shared" si="15"/>
        <v>42.713000000000001</v>
      </c>
    </row>
    <row r="100" spans="1:18" x14ac:dyDescent="0.2">
      <c r="A100" s="280" t="s">
        <v>364</v>
      </c>
      <c r="B100" s="55"/>
      <c r="C100" s="59"/>
      <c r="D100" s="42" t="s">
        <v>278</v>
      </c>
      <c r="E100" s="36"/>
      <c r="F100" s="36"/>
      <c r="G100" s="70">
        <v>5.3340000000000005</v>
      </c>
      <c r="H100" s="200">
        <v>3.444</v>
      </c>
      <c r="I100" s="5">
        <v>7</v>
      </c>
      <c r="J100" s="71">
        <v>0.88800000000000001</v>
      </c>
      <c r="K100" s="33"/>
      <c r="L100" s="70">
        <v>0</v>
      </c>
      <c r="M100" s="200">
        <v>5.1109999999999998</v>
      </c>
      <c r="N100" s="5">
        <v>0</v>
      </c>
      <c r="O100" s="130">
        <v>0</v>
      </c>
      <c r="P100" s="33"/>
      <c r="Q100" s="90">
        <f t="shared" si="15"/>
        <v>21.777000000000001</v>
      </c>
    </row>
    <row r="101" spans="1:18" x14ac:dyDescent="0.2">
      <c r="A101" s="280" t="s">
        <v>365</v>
      </c>
      <c r="B101" s="55"/>
      <c r="C101" s="59" t="s">
        <v>85</v>
      </c>
      <c r="D101" s="36" t="s">
        <v>85</v>
      </c>
      <c r="E101" s="36"/>
      <c r="F101" s="36"/>
      <c r="G101" s="70">
        <v>2.6670000000000003</v>
      </c>
      <c r="H101" s="200">
        <v>2</v>
      </c>
      <c r="I101" s="5">
        <v>1.778</v>
      </c>
      <c r="J101" s="71">
        <v>2.6879999999999997</v>
      </c>
      <c r="K101" s="33"/>
      <c r="L101" s="70">
        <v>0.88900000000000012</v>
      </c>
      <c r="M101" s="200">
        <v>0</v>
      </c>
      <c r="N101" s="5">
        <v>3</v>
      </c>
      <c r="O101" s="130">
        <v>0</v>
      </c>
      <c r="P101" s="33"/>
      <c r="Q101" s="90">
        <f t="shared" si="15"/>
        <v>13.021999999999998</v>
      </c>
    </row>
    <row r="102" spans="1:18" s="2" customFormat="1" x14ac:dyDescent="0.2">
      <c r="A102" s="280"/>
      <c r="B102" s="57" t="s">
        <v>108</v>
      </c>
      <c r="C102" s="61"/>
      <c r="D102" s="47"/>
      <c r="E102" s="47"/>
      <c r="F102" s="47"/>
      <c r="G102" s="74">
        <f>SUM(G85:G101)</f>
        <v>117.31599999999999</v>
      </c>
      <c r="H102" s="202">
        <f t="shared" ref="H102:J102" si="16">SUM(H85:H101)</f>
        <v>115.59700000000001</v>
      </c>
      <c r="I102" s="44">
        <f t="shared" si="16"/>
        <v>100.02300000000002</v>
      </c>
      <c r="J102" s="75">
        <f t="shared" si="16"/>
        <v>36.108000000000004</v>
      </c>
      <c r="K102" s="46"/>
      <c r="L102" s="74">
        <f t="shared" ref="L102:O102" si="17">SUM(L85:L101)</f>
        <v>50.092000000000006</v>
      </c>
      <c r="M102" s="202">
        <f t="shared" si="17"/>
        <v>37.222000000000001</v>
      </c>
      <c r="N102" s="44">
        <f t="shared" si="17"/>
        <v>29.195630000000001</v>
      </c>
      <c r="O102" s="143">
        <f t="shared" si="17"/>
        <v>5.7780000000000005</v>
      </c>
      <c r="P102" s="46"/>
      <c r="Q102" s="86">
        <f>SUM(Q85:Q101)</f>
        <v>491.33162999999996</v>
      </c>
    </row>
    <row r="103" spans="1:18" x14ac:dyDescent="0.2">
      <c r="B103" s="132"/>
      <c r="C103" s="132"/>
      <c r="D103" s="132"/>
      <c r="E103" s="132"/>
      <c r="F103" s="132"/>
      <c r="G103" s="133"/>
      <c r="H103" s="133"/>
      <c r="I103" s="133"/>
      <c r="J103" s="133"/>
      <c r="K103" s="133"/>
      <c r="L103" s="133"/>
      <c r="M103" s="133"/>
      <c r="N103" s="133"/>
      <c r="O103" s="133"/>
      <c r="P103" s="133"/>
      <c r="Q103" s="224"/>
      <c r="R103" s="50"/>
    </row>
    <row r="104" spans="1:18" x14ac:dyDescent="0.2">
      <c r="A104" s="2"/>
      <c r="B104" s="52" t="s">
        <v>106</v>
      </c>
      <c r="C104" s="58"/>
      <c r="D104" s="99"/>
      <c r="E104" s="54"/>
      <c r="F104" s="54"/>
      <c r="G104" s="76"/>
      <c r="H104" s="199"/>
      <c r="I104" s="39"/>
      <c r="J104" s="77"/>
      <c r="K104" s="41"/>
      <c r="L104" s="76"/>
      <c r="M104" s="199"/>
      <c r="N104" s="39"/>
      <c r="O104" s="146"/>
      <c r="P104" s="41"/>
      <c r="Q104" s="222"/>
    </row>
    <row r="105" spans="1:18" x14ac:dyDescent="0.2">
      <c r="A105" s="280" t="s">
        <v>367</v>
      </c>
      <c r="B105" s="55"/>
      <c r="C105" s="59" t="s">
        <v>78</v>
      </c>
      <c r="D105" s="36" t="s">
        <v>78</v>
      </c>
      <c r="E105" s="36"/>
      <c r="F105" s="36"/>
      <c r="G105" s="70">
        <v>0.53300000000000003</v>
      </c>
      <c r="H105" s="200">
        <v>0</v>
      </c>
      <c r="I105" s="5">
        <v>0</v>
      </c>
      <c r="J105" s="71">
        <v>0</v>
      </c>
      <c r="K105" s="33"/>
      <c r="L105" s="70">
        <v>0</v>
      </c>
      <c r="M105" s="200">
        <v>0</v>
      </c>
      <c r="N105" s="5">
        <v>0</v>
      </c>
      <c r="O105" s="130">
        <v>0</v>
      </c>
      <c r="P105" s="33"/>
      <c r="Q105" s="90">
        <f t="shared" ref="Q105:Q116" si="18">SUM(G105:O105)</f>
        <v>0.53300000000000003</v>
      </c>
    </row>
    <row r="106" spans="1:18" x14ac:dyDescent="0.2">
      <c r="A106" s="280" t="s">
        <v>368</v>
      </c>
      <c r="B106" s="55"/>
      <c r="C106" s="59" t="s">
        <v>79</v>
      </c>
      <c r="D106" s="36" t="s">
        <v>262</v>
      </c>
      <c r="E106" s="36"/>
      <c r="F106" s="36"/>
      <c r="G106" s="70">
        <v>6.2230000000000008</v>
      </c>
      <c r="H106" s="200">
        <v>14.111000000000001</v>
      </c>
      <c r="I106" s="5">
        <v>13</v>
      </c>
      <c r="J106" s="71">
        <v>1.444</v>
      </c>
      <c r="K106" s="33"/>
      <c r="L106" s="70">
        <v>0</v>
      </c>
      <c r="M106" s="200">
        <v>1</v>
      </c>
      <c r="N106" s="5">
        <v>3</v>
      </c>
      <c r="O106" s="130">
        <v>0</v>
      </c>
      <c r="P106" s="33"/>
      <c r="Q106" s="90">
        <f t="shared" si="18"/>
        <v>38.778000000000006</v>
      </c>
    </row>
    <row r="107" spans="1:18" x14ac:dyDescent="0.2">
      <c r="A107" s="280" t="s">
        <v>369</v>
      </c>
      <c r="B107" s="55"/>
      <c r="C107" s="62" t="s">
        <v>80</v>
      </c>
      <c r="D107" s="36" t="s">
        <v>80</v>
      </c>
      <c r="E107" s="36"/>
      <c r="F107" s="36"/>
      <c r="G107" s="70">
        <v>5.3340000000000005</v>
      </c>
      <c r="H107" s="200">
        <v>1.8890000000000002</v>
      </c>
      <c r="I107" s="5">
        <v>3</v>
      </c>
      <c r="J107" s="71">
        <v>1.111</v>
      </c>
      <c r="K107" s="33"/>
      <c r="L107" s="70">
        <v>0.88900000000000012</v>
      </c>
      <c r="M107" s="200">
        <v>0</v>
      </c>
      <c r="N107" s="5">
        <v>0</v>
      </c>
      <c r="O107" s="130">
        <v>0</v>
      </c>
      <c r="P107" s="33"/>
      <c r="Q107" s="90">
        <f t="shared" si="18"/>
        <v>12.223000000000001</v>
      </c>
    </row>
    <row r="108" spans="1:18" x14ac:dyDescent="0.2">
      <c r="A108" s="280" t="s">
        <v>370</v>
      </c>
      <c r="B108" s="56"/>
      <c r="C108" s="62"/>
      <c r="D108" s="36" t="s">
        <v>261</v>
      </c>
      <c r="E108" s="36"/>
      <c r="F108" s="36"/>
      <c r="G108" s="70">
        <v>0</v>
      </c>
      <c r="H108" s="200">
        <v>0</v>
      </c>
      <c r="I108" s="5">
        <v>1</v>
      </c>
      <c r="J108" s="71">
        <v>0</v>
      </c>
      <c r="K108" s="33"/>
      <c r="L108" s="70">
        <v>0</v>
      </c>
      <c r="M108" s="200">
        <v>0</v>
      </c>
      <c r="N108" s="5">
        <v>0</v>
      </c>
      <c r="O108" s="130">
        <v>0</v>
      </c>
      <c r="P108" s="33"/>
      <c r="Q108" s="90">
        <f t="shared" si="18"/>
        <v>1</v>
      </c>
    </row>
    <row r="109" spans="1:18" x14ac:dyDescent="0.2">
      <c r="A109" s="280" t="s">
        <v>371</v>
      </c>
      <c r="B109" s="55"/>
      <c r="C109" s="59" t="s">
        <v>81</v>
      </c>
      <c r="D109" s="36" t="s">
        <v>81</v>
      </c>
      <c r="E109" s="36"/>
      <c r="F109" s="36"/>
      <c r="G109" s="70">
        <v>3.5560000000000005</v>
      </c>
      <c r="H109" s="200">
        <v>7</v>
      </c>
      <c r="I109" s="5">
        <v>4</v>
      </c>
      <c r="J109" s="71">
        <v>0</v>
      </c>
      <c r="K109" s="33"/>
      <c r="L109" s="70">
        <v>0.88900000000000012</v>
      </c>
      <c r="M109" s="200">
        <v>2</v>
      </c>
      <c r="N109" s="5">
        <v>2.33</v>
      </c>
      <c r="O109" s="130">
        <v>0</v>
      </c>
      <c r="P109" s="33"/>
      <c r="Q109" s="90">
        <f t="shared" si="18"/>
        <v>19.774999999999999</v>
      </c>
    </row>
    <row r="110" spans="1:18" x14ac:dyDescent="0.2">
      <c r="A110" s="280" t="s">
        <v>372</v>
      </c>
      <c r="B110" s="55"/>
      <c r="C110" s="59" t="s">
        <v>82</v>
      </c>
      <c r="D110" s="36" t="s">
        <v>82</v>
      </c>
      <c r="E110" s="36"/>
      <c r="F110" s="36"/>
      <c r="G110" s="70">
        <v>5.3340000000000005</v>
      </c>
      <c r="H110" s="200">
        <v>3</v>
      </c>
      <c r="I110" s="5">
        <v>6.8890000000000002</v>
      </c>
      <c r="J110" s="71">
        <v>0</v>
      </c>
      <c r="K110" s="33"/>
      <c r="L110" s="70">
        <v>0</v>
      </c>
      <c r="M110" s="200">
        <v>3</v>
      </c>
      <c r="N110" s="5">
        <v>1</v>
      </c>
      <c r="O110" s="130">
        <v>0</v>
      </c>
      <c r="P110" s="33"/>
      <c r="Q110" s="90">
        <f t="shared" si="18"/>
        <v>19.222999999999999</v>
      </c>
    </row>
    <row r="111" spans="1:18" x14ac:dyDescent="0.2">
      <c r="A111" s="280" t="s">
        <v>373</v>
      </c>
      <c r="B111" s="55"/>
      <c r="C111" s="59" t="s">
        <v>84</v>
      </c>
      <c r="D111" s="36" t="s">
        <v>84</v>
      </c>
      <c r="E111" s="36"/>
      <c r="F111" s="36"/>
      <c r="G111" s="70">
        <v>3.5560000000000005</v>
      </c>
      <c r="H111" s="200">
        <v>4.5999999999999996</v>
      </c>
      <c r="I111" s="5">
        <v>5</v>
      </c>
      <c r="J111" s="71">
        <v>1.978</v>
      </c>
      <c r="K111" s="33"/>
      <c r="L111" s="70">
        <v>3.5560000000000005</v>
      </c>
      <c r="M111" s="200">
        <v>5</v>
      </c>
      <c r="N111" s="5">
        <v>2</v>
      </c>
      <c r="O111" s="130">
        <v>0.77800000000000002</v>
      </c>
      <c r="P111" s="33"/>
      <c r="Q111" s="90">
        <f t="shared" si="18"/>
        <v>26.468</v>
      </c>
    </row>
    <row r="112" spans="1:18" x14ac:dyDescent="0.2">
      <c r="A112" s="280" t="s">
        <v>374</v>
      </c>
      <c r="B112" s="55"/>
      <c r="C112" s="62" t="s">
        <v>86</v>
      </c>
      <c r="D112" s="36" t="s">
        <v>86</v>
      </c>
      <c r="E112" s="36"/>
      <c r="F112" s="36"/>
      <c r="G112" s="70">
        <v>0</v>
      </c>
      <c r="H112" s="200">
        <v>5</v>
      </c>
      <c r="I112" s="5">
        <v>5</v>
      </c>
      <c r="J112" s="71">
        <v>0.6</v>
      </c>
      <c r="K112" s="33"/>
      <c r="L112" s="70">
        <v>0</v>
      </c>
      <c r="M112" s="200">
        <v>0</v>
      </c>
      <c r="N112" s="5">
        <v>1.778</v>
      </c>
      <c r="O112" s="130">
        <v>0</v>
      </c>
      <c r="P112" s="33"/>
      <c r="Q112" s="90">
        <f t="shared" si="18"/>
        <v>12.378</v>
      </c>
    </row>
    <row r="113" spans="1:17" x14ac:dyDescent="0.2">
      <c r="A113" s="280" t="s">
        <v>375</v>
      </c>
      <c r="B113" s="56"/>
      <c r="C113" s="59" t="s">
        <v>87</v>
      </c>
      <c r="D113" s="36" t="s">
        <v>87</v>
      </c>
      <c r="E113" s="36"/>
      <c r="F113" s="36"/>
      <c r="G113" s="70">
        <v>15.112999999999996</v>
      </c>
      <c r="H113" s="200">
        <v>17.933</v>
      </c>
      <c r="I113" s="5">
        <v>18</v>
      </c>
      <c r="J113" s="71">
        <v>2.7770000000000001</v>
      </c>
      <c r="K113" s="33"/>
      <c r="L113" s="70">
        <v>6.2230000000000008</v>
      </c>
      <c r="M113" s="200">
        <v>9</v>
      </c>
      <c r="N113" s="5">
        <v>5</v>
      </c>
      <c r="O113" s="130">
        <v>0.88800000000000001</v>
      </c>
      <c r="P113" s="33"/>
      <c r="Q113" s="90">
        <f t="shared" si="18"/>
        <v>74.933999999999997</v>
      </c>
    </row>
    <row r="114" spans="1:17" x14ac:dyDescent="0.2">
      <c r="A114" s="280" t="s">
        <v>376</v>
      </c>
      <c r="B114" s="55"/>
      <c r="C114" s="59" t="s">
        <v>88</v>
      </c>
      <c r="D114" s="36" t="s">
        <v>88</v>
      </c>
      <c r="E114" s="36"/>
      <c r="F114" s="36"/>
      <c r="G114" s="70">
        <v>5.3340000000000005</v>
      </c>
      <c r="H114" s="200">
        <v>4</v>
      </c>
      <c r="I114" s="5">
        <v>8</v>
      </c>
      <c r="J114" s="71">
        <v>1</v>
      </c>
      <c r="K114" s="33"/>
      <c r="L114" s="70">
        <v>0</v>
      </c>
      <c r="M114" s="200">
        <v>1</v>
      </c>
      <c r="N114" s="5">
        <v>0</v>
      </c>
      <c r="O114" s="130">
        <v>0</v>
      </c>
      <c r="P114" s="33"/>
      <c r="Q114" s="90">
        <f t="shared" si="18"/>
        <v>19.334</v>
      </c>
    </row>
    <row r="115" spans="1:17" s="280" customFormat="1" x14ac:dyDescent="0.2">
      <c r="A115" s="280" t="s">
        <v>377</v>
      </c>
      <c r="B115" s="56"/>
      <c r="C115" s="102"/>
      <c r="D115" s="37" t="s">
        <v>379</v>
      </c>
      <c r="E115" s="37"/>
      <c r="F115" s="37"/>
      <c r="G115" s="72">
        <v>0</v>
      </c>
      <c r="H115" s="201">
        <v>1</v>
      </c>
      <c r="I115" s="7">
        <v>2</v>
      </c>
      <c r="J115" s="73">
        <v>0</v>
      </c>
      <c r="K115" s="34"/>
      <c r="L115" s="72">
        <v>0</v>
      </c>
      <c r="M115" s="201">
        <v>0</v>
      </c>
      <c r="N115" s="7">
        <v>0</v>
      </c>
      <c r="O115" s="147">
        <v>0</v>
      </c>
      <c r="P115" s="34"/>
      <c r="Q115" s="223">
        <f t="shared" si="18"/>
        <v>3</v>
      </c>
    </row>
    <row r="116" spans="1:17" x14ac:dyDescent="0.2">
      <c r="A116" s="280" t="s">
        <v>378</v>
      </c>
      <c r="B116" s="333"/>
      <c r="C116" s="241" t="s">
        <v>89</v>
      </c>
      <c r="D116" s="37" t="s">
        <v>89</v>
      </c>
      <c r="E116" s="37"/>
      <c r="F116" s="37"/>
      <c r="G116" s="72">
        <v>7.0020000000000016</v>
      </c>
      <c r="H116" s="201">
        <v>12.667</v>
      </c>
      <c r="I116" s="7">
        <v>12</v>
      </c>
      <c r="J116" s="73">
        <v>0.44400000000000001</v>
      </c>
      <c r="K116" s="34"/>
      <c r="L116" s="72">
        <v>6.8186300000000015</v>
      </c>
      <c r="M116" s="201">
        <v>6</v>
      </c>
      <c r="N116" s="7">
        <v>7</v>
      </c>
      <c r="O116" s="147">
        <v>0</v>
      </c>
      <c r="P116" s="34"/>
      <c r="Q116" s="223">
        <f t="shared" si="18"/>
        <v>51.931629999999998</v>
      </c>
    </row>
    <row r="117" spans="1:17" s="2" customFormat="1" x14ac:dyDescent="0.2">
      <c r="A117" s="280"/>
      <c r="B117" s="57" t="s">
        <v>107</v>
      </c>
      <c r="C117" s="61"/>
      <c r="D117" s="47"/>
      <c r="E117" s="47"/>
      <c r="F117" s="47"/>
      <c r="G117" s="74">
        <f>SUM(G105:G116)</f>
        <v>51.985000000000007</v>
      </c>
      <c r="H117" s="202">
        <f t="shared" ref="H117:J117" si="19">SUM(H105:H116)</f>
        <v>71.2</v>
      </c>
      <c r="I117" s="44">
        <f t="shared" si="19"/>
        <v>77.888999999999996</v>
      </c>
      <c r="J117" s="75">
        <f t="shared" si="19"/>
        <v>9.354000000000001</v>
      </c>
      <c r="K117" s="46"/>
      <c r="L117" s="74">
        <f t="shared" ref="L117:O117" si="20">SUM(L105:L116)</f>
        <v>18.375630000000005</v>
      </c>
      <c r="M117" s="202">
        <f t="shared" si="20"/>
        <v>27</v>
      </c>
      <c r="N117" s="44">
        <f t="shared" si="20"/>
        <v>22.108000000000001</v>
      </c>
      <c r="O117" s="143">
        <f t="shared" si="20"/>
        <v>1.6659999999999999</v>
      </c>
      <c r="P117" s="46"/>
      <c r="Q117" s="86">
        <f>SUM(Q105:Q116)</f>
        <v>279.57763</v>
      </c>
    </row>
    <row r="118" spans="1:17" ht="13.5" thickBot="1" x14ac:dyDescent="0.25">
      <c r="B118" s="122"/>
      <c r="C118" s="123"/>
      <c r="D118" s="50"/>
      <c r="E118" s="50"/>
      <c r="F118" s="50"/>
      <c r="G118" s="81"/>
      <c r="H118" s="203"/>
      <c r="I118" s="8"/>
      <c r="J118" s="82"/>
      <c r="K118" s="35"/>
      <c r="L118" s="81"/>
      <c r="M118" s="203"/>
      <c r="N118" s="8"/>
      <c r="O118" s="142"/>
      <c r="P118" s="35"/>
      <c r="Q118" s="101"/>
    </row>
    <row r="119" spans="1:17" s="2" customFormat="1" x14ac:dyDescent="0.2">
      <c r="B119" s="9" t="str">
        <f>B7</f>
        <v>School of Arts and Humanities</v>
      </c>
      <c r="C119" s="64"/>
      <c r="D119" s="51"/>
      <c r="E119" s="51"/>
      <c r="F119" s="51"/>
      <c r="G119" s="78">
        <f>G28</f>
        <v>273.19599999999997</v>
      </c>
      <c r="H119" s="205">
        <f t="shared" ref="H119:J119" si="21">H28</f>
        <v>130.01000000000002</v>
      </c>
      <c r="I119" s="10">
        <f t="shared" si="21"/>
        <v>88.86699999999999</v>
      </c>
      <c r="J119" s="11">
        <f t="shared" si="21"/>
        <v>15.621000000000002</v>
      </c>
      <c r="K119" s="140"/>
      <c r="L119" s="78">
        <f t="shared" ref="L119:O119" si="22">L28</f>
        <v>152.00299999999996</v>
      </c>
      <c r="M119" s="205">
        <f t="shared" si="22"/>
        <v>50.775000000000006</v>
      </c>
      <c r="N119" s="10">
        <f t="shared" si="22"/>
        <v>53.5</v>
      </c>
      <c r="O119" s="148">
        <f t="shared" si="22"/>
        <v>5.6660000000000004</v>
      </c>
      <c r="P119" s="140"/>
      <c r="Q119" s="89">
        <f>Q28</f>
        <v>769.63800000000003</v>
      </c>
    </row>
    <row r="120" spans="1:17" s="2" customFormat="1" x14ac:dyDescent="0.2">
      <c r="B120" s="12" t="str">
        <f>B30</f>
        <v>School of Humanities and Social Sciences</v>
      </c>
      <c r="C120" s="65"/>
      <c r="D120" s="32"/>
      <c r="E120" s="32"/>
      <c r="F120" s="32"/>
      <c r="G120" s="79">
        <f>G49</f>
        <v>935.04639999999949</v>
      </c>
      <c r="H120" s="206">
        <f t="shared" ref="H120:J120" si="23">H49</f>
        <v>186.32729999999998</v>
      </c>
      <c r="I120" s="6">
        <f t="shared" si="23"/>
        <v>153.499</v>
      </c>
      <c r="J120" s="13">
        <f t="shared" si="23"/>
        <v>51.144000000000013</v>
      </c>
      <c r="K120" s="121"/>
      <c r="L120" s="79">
        <f t="shared" ref="L120:O120" si="24">L49</f>
        <v>655.02640000000008</v>
      </c>
      <c r="M120" s="206">
        <f t="shared" si="24"/>
        <v>114.52029999999999</v>
      </c>
      <c r="N120" s="6">
        <f t="shared" si="24"/>
        <v>121.76800000000001</v>
      </c>
      <c r="O120" s="149">
        <f t="shared" si="24"/>
        <v>11.030000000000001</v>
      </c>
      <c r="P120" s="121"/>
      <c r="Q120" s="90">
        <f>Q49</f>
        <v>2228.3613999999993</v>
      </c>
    </row>
    <row r="121" spans="1:17" s="2" customFormat="1" x14ac:dyDescent="0.2">
      <c r="B121" s="12" t="str">
        <f>B51</f>
        <v>School of Physical Sciences</v>
      </c>
      <c r="C121" s="65"/>
      <c r="D121" s="32"/>
      <c r="E121" s="32"/>
      <c r="F121" s="32"/>
      <c r="G121" s="79">
        <f>G61</f>
        <v>313.85565777777794</v>
      </c>
      <c r="H121" s="206">
        <f t="shared" ref="H121:J121" si="25">H61</f>
        <v>213.16006000000004</v>
      </c>
      <c r="I121" s="6">
        <f t="shared" si="25"/>
        <v>177.55599999999998</v>
      </c>
      <c r="J121" s="13">
        <f t="shared" si="25"/>
        <v>18.487000000000002</v>
      </c>
      <c r="K121" s="121"/>
      <c r="L121" s="79">
        <f t="shared" ref="L121:O121" si="26">L61</f>
        <v>171.33371555555556</v>
      </c>
      <c r="M121" s="206">
        <f t="shared" si="26"/>
        <v>105.3408</v>
      </c>
      <c r="N121" s="6">
        <f t="shared" si="26"/>
        <v>88.775000000000006</v>
      </c>
      <c r="O121" s="149">
        <f t="shared" si="26"/>
        <v>16.333000000000002</v>
      </c>
      <c r="P121" s="121"/>
      <c r="Q121" s="90">
        <f>Q61</f>
        <v>1104.8412333333335</v>
      </c>
    </row>
    <row r="122" spans="1:17" s="2" customFormat="1" x14ac:dyDescent="0.2">
      <c r="B122" s="12" t="str">
        <f>B63</f>
        <v>School of Technology</v>
      </c>
      <c r="C122" s="65"/>
      <c r="D122" s="32"/>
      <c r="E122" s="32"/>
      <c r="F122" s="32"/>
      <c r="G122" s="79">
        <f>G69</f>
        <v>341.02914222222216</v>
      </c>
      <c r="H122" s="206">
        <f t="shared" ref="H122:J122" si="27">H69</f>
        <v>181.17504000000008</v>
      </c>
      <c r="I122" s="6">
        <f t="shared" si="27"/>
        <v>89.966999999999999</v>
      </c>
      <c r="J122" s="13">
        <f t="shared" si="27"/>
        <v>31.810000000000006</v>
      </c>
      <c r="K122" s="121"/>
      <c r="L122" s="79">
        <f t="shared" ref="L122:O122" si="28">L69</f>
        <v>440.18208444444457</v>
      </c>
      <c r="M122" s="206">
        <f t="shared" si="28"/>
        <v>167.53430000000009</v>
      </c>
      <c r="N122" s="6">
        <f t="shared" si="28"/>
        <v>105.43299999999999</v>
      </c>
      <c r="O122" s="149">
        <f t="shared" si="28"/>
        <v>24.22</v>
      </c>
      <c r="P122" s="121"/>
      <c r="Q122" s="90">
        <f>Q69</f>
        <v>1381.3505666666672</v>
      </c>
    </row>
    <row r="123" spans="1:17" s="2" customFormat="1" x14ac:dyDescent="0.2">
      <c r="B123" s="12" t="str">
        <f>B71</f>
        <v>School of Biological Sciences</v>
      </c>
      <c r="C123" s="65"/>
      <c r="D123" s="32"/>
      <c r="E123" s="32"/>
      <c r="F123" s="32"/>
      <c r="G123" s="79">
        <f>G82</f>
        <v>108.14679999999998</v>
      </c>
      <c r="H123" s="206">
        <f t="shared" ref="H123:J123" si="29">H82</f>
        <v>99.933600000000013</v>
      </c>
      <c r="I123" s="6">
        <f t="shared" si="29"/>
        <v>105.11199999999999</v>
      </c>
      <c r="J123" s="13">
        <f t="shared" si="29"/>
        <v>32.975999999999999</v>
      </c>
      <c r="K123" s="121"/>
      <c r="L123" s="79">
        <f t="shared" ref="L123:O123" si="30">L82</f>
        <v>53.517800000000001</v>
      </c>
      <c r="M123" s="206">
        <f t="shared" si="30"/>
        <v>69.175600000000003</v>
      </c>
      <c r="N123" s="6">
        <f t="shared" si="30"/>
        <v>54.738370000000003</v>
      </c>
      <c r="O123" s="149">
        <f t="shared" si="30"/>
        <v>11.354000000000001</v>
      </c>
      <c r="P123" s="121"/>
      <c r="Q123" s="90">
        <f>Q82</f>
        <v>534.95416999999998</v>
      </c>
    </row>
    <row r="124" spans="1:17" s="2" customFormat="1" x14ac:dyDescent="0.2">
      <c r="B124" s="12" t="str">
        <f>B84</f>
        <v>School of Clinical Medicine</v>
      </c>
      <c r="C124" s="65"/>
      <c r="D124" s="32"/>
      <c r="E124" s="32"/>
      <c r="F124" s="32"/>
      <c r="G124" s="79">
        <f>G102</f>
        <v>117.31599999999999</v>
      </c>
      <c r="H124" s="206">
        <f t="shared" ref="H124:J124" si="31">H102</f>
        <v>115.59700000000001</v>
      </c>
      <c r="I124" s="6">
        <f t="shared" si="31"/>
        <v>100.02300000000002</v>
      </c>
      <c r="J124" s="13">
        <f t="shared" si="31"/>
        <v>36.108000000000004</v>
      </c>
      <c r="K124" s="121"/>
      <c r="L124" s="79">
        <f t="shared" ref="L124:O124" si="32">L102</f>
        <v>50.092000000000006</v>
      </c>
      <c r="M124" s="206">
        <f t="shared" si="32"/>
        <v>37.222000000000001</v>
      </c>
      <c r="N124" s="6">
        <f t="shared" si="32"/>
        <v>29.195630000000001</v>
      </c>
      <c r="O124" s="149">
        <f t="shared" si="32"/>
        <v>5.7780000000000005</v>
      </c>
      <c r="P124" s="121"/>
      <c r="Q124" s="90">
        <f>Q102</f>
        <v>491.33162999999996</v>
      </c>
    </row>
    <row r="125" spans="1:17" s="2" customFormat="1" ht="13.5" thickBot="1" x14ac:dyDescent="0.25">
      <c r="B125" s="14" t="str">
        <f>B104</f>
        <v>Unattached to a School - University Partner Institutions</v>
      </c>
      <c r="C125" s="66"/>
      <c r="D125" s="112"/>
      <c r="E125" s="112"/>
      <c r="F125" s="112"/>
      <c r="G125" s="80">
        <f>G117</f>
        <v>51.985000000000007</v>
      </c>
      <c r="H125" s="207">
        <f t="shared" ref="H125:J125" si="33">H117</f>
        <v>71.2</v>
      </c>
      <c r="I125" s="15">
        <f t="shared" si="33"/>
        <v>77.888999999999996</v>
      </c>
      <c r="J125" s="16">
        <f t="shared" si="33"/>
        <v>9.354000000000001</v>
      </c>
      <c r="K125" s="141"/>
      <c r="L125" s="80">
        <f t="shared" ref="L125:O125" si="34">L117</f>
        <v>18.375630000000005</v>
      </c>
      <c r="M125" s="207">
        <f t="shared" si="34"/>
        <v>27</v>
      </c>
      <c r="N125" s="15">
        <f t="shared" si="34"/>
        <v>22.108000000000001</v>
      </c>
      <c r="O125" s="150">
        <f t="shared" si="34"/>
        <v>1.6659999999999999</v>
      </c>
      <c r="P125" s="141"/>
      <c r="Q125" s="91">
        <f>Q117</f>
        <v>279.57763</v>
      </c>
    </row>
    <row r="126" spans="1:17" ht="13.5" thickBot="1" x14ac:dyDescent="0.25">
      <c r="B126" s="56"/>
      <c r="C126" s="153"/>
      <c r="D126" s="50"/>
      <c r="E126" s="50"/>
      <c r="F126" s="50"/>
      <c r="G126" s="81"/>
      <c r="H126" s="203"/>
      <c r="I126" s="8"/>
      <c r="J126" s="82"/>
      <c r="K126" s="35"/>
      <c r="L126" s="81"/>
      <c r="M126" s="203"/>
      <c r="N126" s="8"/>
      <c r="O126" s="142"/>
      <c r="P126" s="35"/>
      <c r="Q126" s="101"/>
    </row>
    <row r="127" spans="1:17" s="229" customFormat="1" ht="13.5" thickBot="1" x14ac:dyDescent="0.25">
      <c r="B127" s="226" t="s">
        <v>101</v>
      </c>
      <c r="C127" s="227"/>
      <c r="D127" s="228"/>
      <c r="E127" s="228"/>
      <c r="F127" s="228"/>
      <c r="G127" s="294">
        <f>SUM(G119:G125)</f>
        <v>2140.5749999999994</v>
      </c>
      <c r="H127" s="295">
        <f t="shared" ref="H127:J127" si="35">SUM(H119:H125)</f>
        <v>997.40300000000025</v>
      </c>
      <c r="I127" s="296">
        <f t="shared" si="35"/>
        <v>792.91300000000001</v>
      </c>
      <c r="J127" s="297">
        <f t="shared" si="35"/>
        <v>195.50000000000003</v>
      </c>
      <c r="K127" s="298"/>
      <c r="L127" s="294">
        <f t="shared" ref="L127:O127" si="36">SUM(L119:L125)</f>
        <v>1540.5306300000004</v>
      </c>
      <c r="M127" s="295">
        <f t="shared" si="36"/>
        <v>571.5680000000001</v>
      </c>
      <c r="N127" s="296">
        <f t="shared" si="36"/>
        <v>475.51800000000003</v>
      </c>
      <c r="O127" s="299">
        <f t="shared" si="36"/>
        <v>76.047000000000011</v>
      </c>
      <c r="P127" s="298"/>
      <c r="Q127" s="300">
        <f>SUM(Q119:Q125)</f>
        <v>6790.0546299999996</v>
      </c>
    </row>
    <row r="130" spans="2:17" x14ac:dyDescent="0.2">
      <c r="B130" s="2" t="s">
        <v>420</v>
      </c>
    </row>
    <row r="131" spans="2:17" x14ac:dyDescent="0.2">
      <c r="B131" t="s">
        <v>237</v>
      </c>
      <c r="N131" s="221"/>
      <c r="Q131"/>
    </row>
    <row r="132" spans="2:17" x14ac:dyDescent="0.2">
      <c r="D132" t="s">
        <v>205</v>
      </c>
      <c r="E132" t="s">
        <v>264</v>
      </c>
      <c r="N132" s="221"/>
      <c r="Q132"/>
    </row>
    <row r="133" spans="2:17" x14ac:dyDescent="0.2">
      <c r="D133" t="s">
        <v>205</v>
      </c>
      <c r="E133" t="s">
        <v>213</v>
      </c>
      <c r="N133" s="221"/>
      <c r="Q133"/>
    </row>
    <row r="134" spans="2:17" x14ac:dyDescent="0.2">
      <c r="D134" t="s">
        <v>205</v>
      </c>
      <c r="E134" t="s">
        <v>221</v>
      </c>
      <c r="N134" s="221"/>
      <c r="Q134"/>
    </row>
    <row r="135" spans="2:17" x14ac:dyDescent="0.2">
      <c r="D135" t="s">
        <v>205</v>
      </c>
      <c r="E135" t="s">
        <v>255</v>
      </c>
      <c r="N135" s="221"/>
      <c r="Q135"/>
    </row>
    <row r="136" spans="2:17" x14ac:dyDescent="0.2">
      <c r="D136" t="s">
        <v>205</v>
      </c>
      <c r="E136" t="s">
        <v>222</v>
      </c>
      <c r="N136" s="221"/>
      <c r="Q136"/>
    </row>
    <row r="137" spans="2:17" x14ac:dyDescent="0.2">
      <c r="D137" t="s">
        <v>205</v>
      </c>
      <c r="E137" t="s">
        <v>215</v>
      </c>
      <c r="N137" s="221"/>
      <c r="Q137"/>
    </row>
    <row r="138" spans="2:17" ht="12.75" customHeight="1" x14ac:dyDescent="0.2">
      <c r="B138" s="429" t="s">
        <v>421</v>
      </c>
      <c r="C138" s="429"/>
      <c r="D138" s="429"/>
      <c r="E138" s="429"/>
      <c r="F138" s="429"/>
      <c r="G138" s="429"/>
      <c r="H138" s="429"/>
      <c r="I138" s="429"/>
      <c r="J138" s="429"/>
      <c r="K138" s="429"/>
      <c r="L138" s="429"/>
      <c r="M138" s="429"/>
      <c r="N138" s="429"/>
      <c r="O138" s="429"/>
      <c r="P138" s="429"/>
      <c r="Q138" s="429"/>
    </row>
    <row r="139" spans="2:17" x14ac:dyDescent="0.2">
      <c r="B139" s="429"/>
      <c r="C139" s="429"/>
      <c r="D139" s="429"/>
      <c r="E139" s="429"/>
      <c r="F139" s="429"/>
      <c r="G139" s="429"/>
      <c r="H139" s="429"/>
      <c r="I139" s="429"/>
      <c r="J139" s="429"/>
      <c r="K139" s="429"/>
      <c r="L139" s="429"/>
      <c r="M139" s="429"/>
      <c r="N139" s="429"/>
      <c r="O139" s="429"/>
      <c r="P139" s="429"/>
      <c r="Q139" s="429"/>
    </row>
  </sheetData>
  <mergeCells count="6">
    <mergeCell ref="B1:Q2"/>
    <mergeCell ref="B138:Q139"/>
    <mergeCell ref="Q4:Q5"/>
    <mergeCell ref="B4:F5"/>
    <mergeCell ref="G4:J4"/>
    <mergeCell ref="L4:O4"/>
  </mergeCells>
  <pageMargins left="0.70866141732283472" right="0.70866141732283472" top="0.74803149606299213" bottom="0.74803149606299213" header="0.31496062992125984" footer="0.31496062992125984"/>
  <pageSetup paperSize="9" scale="55" fitToHeight="2" orientation="portrait" r:id="rId1"/>
  <headerFooter scaleWithDoc="0">
    <oddHeader>&amp;R&amp;A</oddHeader>
  </headerFooter>
  <rowBreaks count="1" manualBreakCount="1">
    <brk id="10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0"/>
  <sheetViews>
    <sheetView topLeftCell="B1" zoomScaleNormal="100" workbookViewId="0">
      <selection activeCell="B1" sqref="B1:N2"/>
    </sheetView>
  </sheetViews>
  <sheetFormatPr defaultRowHeight="12.75" x14ac:dyDescent="0.2"/>
  <cols>
    <col min="1" max="1" width="0" style="280" hidden="1" customWidth="1"/>
    <col min="2" max="2" width="1.7109375" style="280" customWidth="1"/>
    <col min="3" max="3" width="53.42578125" style="280" hidden="1" customWidth="1"/>
    <col min="4" max="5" width="1.7109375" style="280" customWidth="1"/>
    <col min="6" max="6" width="50" style="280" customWidth="1"/>
    <col min="7" max="7" width="14.7109375" style="280" customWidth="1"/>
    <col min="8" max="8" width="2.7109375" style="280" customWidth="1"/>
    <col min="9" max="10" width="14.7109375" style="280" customWidth="1"/>
    <col min="11" max="11" width="2.7109375" style="280" customWidth="1"/>
    <col min="12" max="14" width="14.7109375" style="280" customWidth="1"/>
    <col min="15" max="16384" width="9.140625" style="280"/>
  </cols>
  <sheetData>
    <row r="1" spans="1:14" s="3" customFormat="1" ht="15" customHeight="1" x14ac:dyDescent="0.25">
      <c r="B1" s="428" t="s">
        <v>405</v>
      </c>
      <c r="C1" s="428"/>
      <c r="D1" s="428"/>
      <c r="E1" s="428"/>
      <c r="F1" s="428"/>
      <c r="G1" s="428"/>
      <c r="H1" s="428"/>
      <c r="I1" s="428"/>
      <c r="J1" s="428"/>
      <c r="K1" s="428"/>
      <c r="L1" s="428"/>
      <c r="M1" s="428"/>
      <c r="N1" s="428"/>
    </row>
    <row r="2" spans="1:14" s="3" customFormat="1" ht="15" customHeight="1" x14ac:dyDescent="0.25">
      <c r="B2" s="428"/>
      <c r="C2" s="428"/>
      <c r="D2" s="428"/>
      <c r="E2" s="428"/>
      <c r="F2" s="428"/>
      <c r="G2" s="428"/>
      <c r="H2" s="428"/>
      <c r="I2" s="428"/>
      <c r="J2" s="428"/>
      <c r="K2" s="428"/>
      <c r="L2" s="428"/>
      <c r="M2" s="428"/>
      <c r="N2" s="428"/>
    </row>
    <row r="3" spans="1:14" ht="13.5" thickBot="1" x14ac:dyDescent="0.25"/>
    <row r="4" spans="1:14" x14ac:dyDescent="0.2">
      <c r="B4" s="398" t="s">
        <v>197</v>
      </c>
      <c r="C4" s="399"/>
      <c r="D4" s="399"/>
      <c r="E4" s="399"/>
      <c r="F4" s="399"/>
      <c r="G4" s="371" t="s">
        <v>408</v>
      </c>
      <c r="H4" s="363"/>
      <c r="I4" s="421" t="s">
        <v>406</v>
      </c>
      <c r="J4" s="423"/>
      <c r="K4" s="373"/>
      <c r="L4" s="421" t="s">
        <v>407</v>
      </c>
      <c r="M4" s="422"/>
      <c r="N4" s="423"/>
    </row>
    <row r="5" spans="1:14" x14ac:dyDescent="0.2">
      <c r="B5" s="401"/>
      <c r="C5" s="402"/>
      <c r="D5" s="402"/>
      <c r="E5" s="402"/>
      <c r="F5" s="402"/>
      <c r="G5" s="372" t="s">
        <v>0</v>
      </c>
      <c r="H5" s="364"/>
      <c r="I5" s="376" t="s">
        <v>0</v>
      </c>
      <c r="J5" s="366" t="s">
        <v>1</v>
      </c>
      <c r="K5" s="93"/>
      <c r="L5" s="430" t="s">
        <v>0</v>
      </c>
      <c r="M5" s="431"/>
      <c r="N5" s="366" t="s">
        <v>1</v>
      </c>
    </row>
    <row r="6" spans="1:14" ht="39" thickBot="1" x14ac:dyDescent="0.25">
      <c r="B6" s="424"/>
      <c r="C6" s="425"/>
      <c r="D6" s="425"/>
      <c r="E6" s="425"/>
      <c r="F6" s="425"/>
      <c r="G6" s="370" t="s">
        <v>399</v>
      </c>
      <c r="H6" s="365"/>
      <c r="I6" s="380" t="s">
        <v>411</v>
      </c>
      <c r="J6" s="379" t="s">
        <v>412</v>
      </c>
      <c r="K6" s="162"/>
      <c r="L6" s="251" t="s">
        <v>400</v>
      </c>
      <c r="M6" s="367" t="s">
        <v>409</v>
      </c>
      <c r="N6" s="285" t="s">
        <v>410</v>
      </c>
    </row>
    <row r="7" spans="1:14" x14ac:dyDescent="0.2">
      <c r="B7" s="52" t="s">
        <v>94</v>
      </c>
      <c r="C7" s="58"/>
      <c r="D7" s="42"/>
      <c r="E7" s="42"/>
      <c r="F7" s="42"/>
      <c r="G7" s="381"/>
      <c r="H7" s="42"/>
      <c r="I7" s="212"/>
      <c r="J7" s="158"/>
      <c r="K7" s="373"/>
      <c r="L7" s="155"/>
      <c r="M7" s="166"/>
      <c r="N7" s="158"/>
    </row>
    <row r="8" spans="1:14" x14ac:dyDescent="0.2">
      <c r="A8" s="280" t="s">
        <v>284</v>
      </c>
      <c r="B8" s="55"/>
      <c r="C8" s="59" t="s">
        <v>3</v>
      </c>
      <c r="D8" s="42" t="s">
        <v>112</v>
      </c>
      <c r="E8" s="42"/>
      <c r="F8" s="42"/>
      <c r="G8" s="381">
        <v>0</v>
      </c>
      <c r="H8" s="42"/>
      <c r="I8" s="213">
        <v>0</v>
      </c>
      <c r="J8" s="146">
        <v>0</v>
      </c>
      <c r="K8" s="35"/>
      <c r="L8" s="70">
        <v>0</v>
      </c>
      <c r="M8" s="167">
        <f>I8</f>
        <v>0</v>
      </c>
      <c r="N8" s="146">
        <f>J8</f>
        <v>0</v>
      </c>
    </row>
    <row r="9" spans="1:14" x14ac:dyDescent="0.2">
      <c r="A9" s="280" t="s">
        <v>285</v>
      </c>
      <c r="B9" s="55"/>
      <c r="C9" s="59" t="s">
        <v>4</v>
      </c>
      <c r="D9" s="36"/>
      <c r="E9" s="36" t="s">
        <v>113</v>
      </c>
      <c r="F9" s="36"/>
      <c r="G9" s="382">
        <v>1</v>
      </c>
      <c r="H9" s="36"/>
      <c r="I9" s="214">
        <v>105.32482624960494</v>
      </c>
      <c r="J9" s="130">
        <v>34.438000000000002</v>
      </c>
      <c r="K9" s="142"/>
      <c r="L9" s="70">
        <v>0.01</v>
      </c>
      <c r="M9" s="168">
        <f t="shared" ref="M9:M27" si="0">I9</f>
        <v>105.32482624960494</v>
      </c>
      <c r="N9" s="130">
        <f t="shared" ref="N9:N27" si="1">J9</f>
        <v>34.438000000000002</v>
      </c>
    </row>
    <row r="10" spans="1:14" x14ac:dyDescent="0.2">
      <c r="A10" s="280" t="s">
        <v>286</v>
      </c>
      <c r="B10" s="55"/>
      <c r="C10" s="62" t="s">
        <v>5</v>
      </c>
      <c r="D10" s="42"/>
      <c r="E10" s="42" t="s">
        <v>114</v>
      </c>
      <c r="F10" s="42"/>
      <c r="G10" s="381">
        <v>1.9999999999999991</v>
      </c>
      <c r="H10" s="42"/>
      <c r="I10" s="214">
        <v>68.835563833006717</v>
      </c>
      <c r="J10" s="130">
        <v>1.9999999999999998</v>
      </c>
      <c r="K10" s="142"/>
      <c r="L10" s="70">
        <v>0.05</v>
      </c>
      <c r="M10" s="168">
        <f t="shared" si="0"/>
        <v>68.835563833006717</v>
      </c>
      <c r="N10" s="130">
        <f t="shared" si="1"/>
        <v>1.9999999999999998</v>
      </c>
    </row>
    <row r="11" spans="1:14" x14ac:dyDescent="0.2">
      <c r="A11" s="280" t="s">
        <v>287</v>
      </c>
      <c r="B11" s="55"/>
      <c r="C11" s="59" t="s">
        <v>6</v>
      </c>
      <c r="D11" s="36" t="s">
        <v>115</v>
      </c>
      <c r="E11" s="36"/>
      <c r="F11" s="36"/>
      <c r="G11" s="382">
        <v>37.433333333333366</v>
      </c>
      <c r="H11" s="36"/>
      <c r="I11" s="214">
        <v>73.368972460514001</v>
      </c>
      <c r="J11" s="130">
        <v>0</v>
      </c>
      <c r="K11" s="142"/>
      <c r="L11" s="70">
        <v>0.55000000000000004</v>
      </c>
      <c r="M11" s="168">
        <f t="shared" si="0"/>
        <v>73.368972460514001</v>
      </c>
      <c r="N11" s="130">
        <f t="shared" si="1"/>
        <v>0</v>
      </c>
    </row>
    <row r="12" spans="1:14" x14ac:dyDescent="0.2">
      <c r="A12" s="280" t="s">
        <v>288</v>
      </c>
      <c r="B12" s="55"/>
      <c r="C12" s="59" t="s">
        <v>7</v>
      </c>
      <c r="D12" s="36"/>
      <c r="E12" s="36" t="s">
        <v>116</v>
      </c>
      <c r="F12" s="36"/>
      <c r="G12" s="382">
        <v>0</v>
      </c>
      <c r="H12" s="36"/>
      <c r="I12" s="214">
        <v>31.310392185544259</v>
      </c>
      <c r="J12" s="130">
        <v>0</v>
      </c>
      <c r="K12" s="142"/>
      <c r="L12" s="70">
        <v>0</v>
      </c>
      <c r="M12" s="168">
        <f t="shared" si="0"/>
        <v>31.310392185544259</v>
      </c>
      <c r="N12" s="130">
        <f t="shared" si="1"/>
        <v>0</v>
      </c>
    </row>
    <row r="13" spans="1:14" x14ac:dyDescent="0.2">
      <c r="A13" s="280" t="s">
        <v>289</v>
      </c>
      <c r="B13" s="56"/>
      <c r="C13" s="62" t="s">
        <v>8</v>
      </c>
      <c r="D13" s="42"/>
      <c r="E13" s="42" t="s">
        <v>117</v>
      </c>
      <c r="F13" s="42"/>
      <c r="G13" s="381">
        <v>2</v>
      </c>
      <c r="H13" s="42"/>
      <c r="I13" s="214">
        <v>26.090488282360436</v>
      </c>
      <c r="J13" s="130">
        <v>0</v>
      </c>
      <c r="K13" s="142"/>
      <c r="L13" s="70">
        <v>0.03</v>
      </c>
      <c r="M13" s="168">
        <f t="shared" si="0"/>
        <v>26.090488282360436</v>
      </c>
      <c r="N13" s="130">
        <f t="shared" si="1"/>
        <v>0</v>
      </c>
    </row>
    <row r="14" spans="1:14" x14ac:dyDescent="0.2">
      <c r="A14" s="280" t="s">
        <v>290</v>
      </c>
      <c r="B14" s="55"/>
      <c r="C14" s="59" t="s">
        <v>9</v>
      </c>
      <c r="D14" s="36" t="s">
        <v>118</v>
      </c>
      <c r="E14" s="36"/>
      <c r="F14" s="36"/>
      <c r="G14" s="382">
        <v>16.24285714285714</v>
      </c>
      <c r="H14" s="36"/>
      <c r="I14" s="214">
        <v>267.09456965319703</v>
      </c>
      <c r="J14" s="130">
        <v>0</v>
      </c>
      <c r="K14" s="142"/>
      <c r="L14" s="70">
        <v>0.39</v>
      </c>
      <c r="M14" s="168">
        <f t="shared" si="0"/>
        <v>267.09456965319703</v>
      </c>
      <c r="N14" s="130">
        <f t="shared" si="1"/>
        <v>0</v>
      </c>
    </row>
    <row r="15" spans="1:14" x14ac:dyDescent="0.2">
      <c r="A15" s="280" t="s">
        <v>291</v>
      </c>
      <c r="B15" s="55"/>
      <c r="C15" s="62" t="s">
        <v>10</v>
      </c>
      <c r="D15" s="42" t="s">
        <v>119</v>
      </c>
      <c r="E15" s="42"/>
      <c r="F15" s="42"/>
      <c r="G15" s="381">
        <v>6.367</v>
      </c>
      <c r="H15" s="42"/>
      <c r="I15" s="214">
        <v>119.97055410895425</v>
      </c>
      <c r="J15" s="130">
        <v>0</v>
      </c>
      <c r="K15" s="142"/>
      <c r="L15" s="70">
        <v>0.22000000000000003</v>
      </c>
      <c r="M15" s="168">
        <f t="shared" si="0"/>
        <v>119.97055410895425</v>
      </c>
      <c r="N15" s="130">
        <f t="shared" si="1"/>
        <v>0</v>
      </c>
    </row>
    <row r="16" spans="1:14" x14ac:dyDescent="0.2">
      <c r="A16" s="280" t="s">
        <v>292</v>
      </c>
      <c r="B16" s="55"/>
      <c r="C16" s="59" t="s">
        <v>11</v>
      </c>
      <c r="D16" s="36" t="s">
        <v>120</v>
      </c>
      <c r="E16" s="36"/>
      <c r="F16" s="36"/>
      <c r="G16" s="382">
        <v>13.849999999999985</v>
      </c>
      <c r="H16" s="36"/>
      <c r="I16" s="214">
        <v>556.62059676972603</v>
      </c>
      <c r="J16" s="130">
        <v>7.3068440231239213</v>
      </c>
      <c r="K16" s="142"/>
      <c r="L16" s="70">
        <v>0.33</v>
      </c>
      <c r="M16" s="168">
        <f t="shared" si="0"/>
        <v>556.62059676972603</v>
      </c>
      <c r="N16" s="130">
        <f t="shared" si="1"/>
        <v>7.3068440231239213</v>
      </c>
    </row>
    <row r="17" spans="1:14" x14ac:dyDescent="0.2">
      <c r="A17" s="280" t="s">
        <v>293</v>
      </c>
      <c r="B17" s="55"/>
      <c r="C17" s="62" t="s">
        <v>12</v>
      </c>
      <c r="D17" s="42"/>
      <c r="E17" s="42" t="s">
        <v>121</v>
      </c>
      <c r="F17" s="42"/>
      <c r="G17" s="381">
        <v>0.85000000000000009</v>
      </c>
      <c r="H17" s="42"/>
      <c r="I17" s="214">
        <v>61.016882367440147</v>
      </c>
      <c r="J17" s="130">
        <v>0</v>
      </c>
      <c r="K17" s="142"/>
      <c r="L17" s="70">
        <v>0</v>
      </c>
      <c r="M17" s="168">
        <f t="shared" si="0"/>
        <v>61.016882367440147</v>
      </c>
      <c r="N17" s="130">
        <f t="shared" si="1"/>
        <v>0</v>
      </c>
    </row>
    <row r="18" spans="1:14" x14ac:dyDescent="0.2">
      <c r="A18" s="280" t="s">
        <v>294</v>
      </c>
      <c r="B18" s="55"/>
      <c r="C18" s="59" t="s">
        <v>13</v>
      </c>
      <c r="D18" s="36" t="s">
        <v>122</v>
      </c>
      <c r="E18" s="36"/>
      <c r="F18" s="36"/>
      <c r="G18" s="382">
        <v>0</v>
      </c>
      <c r="H18" s="36"/>
      <c r="I18" s="214">
        <v>2.925689618044558</v>
      </c>
      <c r="J18" s="130">
        <v>0</v>
      </c>
      <c r="K18" s="142"/>
      <c r="L18" s="70">
        <v>0</v>
      </c>
      <c r="M18" s="168">
        <f t="shared" si="0"/>
        <v>2.925689618044558</v>
      </c>
      <c r="N18" s="130">
        <f t="shared" si="1"/>
        <v>0</v>
      </c>
    </row>
    <row r="19" spans="1:14" x14ac:dyDescent="0.2">
      <c r="A19" s="280" t="s">
        <v>295</v>
      </c>
      <c r="B19" s="55"/>
      <c r="C19" s="59" t="s">
        <v>14</v>
      </c>
      <c r="D19" s="36"/>
      <c r="E19" s="36" t="s">
        <v>123</v>
      </c>
      <c r="F19" s="36"/>
      <c r="G19" s="382">
        <v>48.223353333333471</v>
      </c>
      <c r="H19" s="36"/>
      <c r="I19" s="214">
        <v>192.38612486243795</v>
      </c>
      <c r="J19" s="130">
        <v>0</v>
      </c>
      <c r="K19" s="142"/>
      <c r="L19" s="70">
        <v>0.27</v>
      </c>
      <c r="M19" s="168">
        <f t="shared" si="0"/>
        <v>192.38612486243795</v>
      </c>
      <c r="N19" s="130">
        <f t="shared" si="1"/>
        <v>0</v>
      </c>
    </row>
    <row r="20" spans="1:14" x14ac:dyDescent="0.2">
      <c r="A20" s="280" t="s">
        <v>296</v>
      </c>
      <c r="B20" s="55"/>
      <c r="C20" s="59" t="s">
        <v>15</v>
      </c>
      <c r="D20" s="36"/>
      <c r="E20" s="36" t="s">
        <v>124</v>
      </c>
      <c r="F20" s="36"/>
      <c r="G20" s="382">
        <v>28.19194999999997</v>
      </c>
      <c r="H20" s="36"/>
      <c r="I20" s="214">
        <v>99.943285563565425</v>
      </c>
      <c r="J20" s="130">
        <v>0</v>
      </c>
      <c r="K20" s="142"/>
      <c r="L20" s="70">
        <v>0.15</v>
      </c>
      <c r="M20" s="168">
        <f t="shared" si="0"/>
        <v>99.943285563565425</v>
      </c>
      <c r="N20" s="130">
        <f t="shared" si="1"/>
        <v>0</v>
      </c>
    </row>
    <row r="21" spans="1:14" x14ac:dyDescent="0.2">
      <c r="A21" s="280" t="s">
        <v>297</v>
      </c>
      <c r="B21" s="55"/>
      <c r="C21" s="62" t="s">
        <v>16</v>
      </c>
      <c r="D21" s="42"/>
      <c r="E21" s="42" t="s">
        <v>125</v>
      </c>
      <c r="F21" s="42"/>
      <c r="G21" s="381">
        <v>19.130006666666628</v>
      </c>
      <c r="H21" s="42"/>
      <c r="I21" s="214">
        <v>53.668449453987542</v>
      </c>
      <c r="J21" s="130">
        <v>0</v>
      </c>
      <c r="K21" s="142"/>
      <c r="L21" s="70">
        <v>0.11</v>
      </c>
      <c r="M21" s="168">
        <f t="shared" si="0"/>
        <v>53.668449453987542</v>
      </c>
      <c r="N21" s="130">
        <f t="shared" si="1"/>
        <v>0</v>
      </c>
    </row>
    <row r="22" spans="1:14" x14ac:dyDescent="0.2">
      <c r="A22" s="280" t="s">
        <v>298</v>
      </c>
      <c r="B22" s="55"/>
      <c r="C22" s="59" t="s">
        <v>18</v>
      </c>
      <c r="D22" s="36"/>
      <c r="E22" s="36" t="s">
        <v>18</v>
      </c>
      <c r="F22" s="36"/>
      <c r="G22" s="382">
        <v>1.4</v>
      </c>
      <c r="H22" s="36"/>
      <c r="I22" s="214">
        <v>1.365321821754127</v>
      </c>
      <c r="J22" s="130">
        <v>0</v>
      </c>
      <c r="K22" s="142"/>
      <c r="L22" s="70">
        <v>0.01</v>
      </c>
      <c r="M22" s="168">
        <f t="shared" si="0"/>
        <v>1.365321821754127</v>
      </c>
      <c r="N22" s="130">
        <f t="shared" si="1"/>
        <v>0</v>
      </c>
    </row>
    <row r="23" spans="1:14" x14ac:dyDescent="0.2">
      <c r="A23" s="280" t="s">
        <v>299</v>
      </c>
      <c r="B23" s="55"/>
      <c r="C23" s="59" t="s">
        <v>19</v>
      </c>
      <c r="D23" s="36"/>
      <c r="E23" s="36" t="s">
        <v>127</v>
      </c>
      <c r="F23" s="36"/>
      <c r="G23" s="382">
        <v>13.396673333333306</v>
      </c>
      <c r="H23" s="36"/>
      <c r="I23" s="214">
        <v>68.689597838164218</v>
      </c>
      <c r="J23" s="130">
        <v>0</v>
      </c>
      <c r="K23" s="142"/>
      <c r="L23" s="70">
        <v>7.0000000000000007E-2</v>
      </c>
      <c r="M23" s="168">
        <f t="shared" si="0"/>
        <v>68.689597838164218</v>
      </c>
      <c r="N23" s="130">
        <f t="shared" si="1"/>
        <v>0</v>
      </c>
    </row>
    <row r="24" spans="1:14" x14ac:dyDescent="0.2">
      <c r="A24" s="280" t="s">
        <v>300</v>
      </c>
      <c r="B24" s="55"/>
      <c r="C24" s="62" t="s">
        <v>20</v>
      </c>
      <c r="D24" s="42"/>
      <c r="E24" s="42" t="s">
        <v>128</v>
      </c>
      <c r="F24" s="42"/>
      <c r="G24" s="381">
        <v>49.225016666666775</v>
      </c>
      <c r="H24" s="42"/>
      <c r="I24" s="214">
        <v>175.01954167303754</v>
      </c>
      <c r="J24" s="130">
        <v>0</v>
      </c>
      <c r="K24" s="142"/>
      <c r="L24" s="70">
        <v>0.27</v>
      </c>
      <c r="M24" s="168">
        <f t="shared" si="0"/>
        <v>175.01954167303754</v>
      </c>
      <c r="N24" s="130">
        <f t="shared" si="1"/>
        <v>0</v>
      </c>
    </row>
    <row r="25" spans="1:14" x14ac:dyDescent="0.2">
      <c r="A25" s="280" t="s">
        <v>301</v>
      </c>
      <c r="B25" s="56"/>
      <c r="C25" s="59" t="s">
        <v>17</v>
      </c>
      <c r="D25" s="36"/>
      <c r="E25" s="36" t="s">
        <v>126</v>
      </c>
      <c r="F25" s="36"/>
      <c r="G25" s="382">
        <v>9.1499999999999986</v>
      </c>
      <c r="H25" s="36"/>
      <c r="I25" s="214">
        <v>71.890500596715924</v>
      </c>
      <c r="J25" s="130">
        <v>0</v>
      </c>
      <c r="K25" s="142"/>
      <c r="L25" s="70">
        <v>0.05</v>
      </c>
      <c r="M25" s="168">
        <f t="shared" si="0"/>
        <v>71.890500596715924</v>
      </c>
      <c r="N25" s="130">
        <f t="shared" si="1"/>
        <v>0</v>
      </c>
    </row>
    <row r="26" spans="1:14" x14ac:dyDescent="0.2">
      <c r="A26" s="280" t="s">
        <v>302</v>
      </c>
      <c r="B26" s="55"/>
      <c r="C26" s="59" t="s">
        <v>21</v>
      </c>
      <c r="D26" s="36" t="s">
        <v>129</v>
      </c>
      <c r="E26" s="36"/>
      <c r="F26" s="36"/>
      <c r="G26" s="382">
        <v>0.99999999999999978</v>
      </c>
      <c r="H26" s="36"/>
      <c r="I26" s="214">
        <v>167.93103317259735</v>
      </c>
      <c r="J26" s="130">
        <v>3</v>
      </c>
      <c r="K26" s="142"/>
      <c r="L26" s="70">
        <v>0.01</v>
      </c>
      <c r="M26" s="168">
        <f t="shared" si="0"/>
        <v>167.93103317259735</v>
      </c>
      <c r="N26" s="130">
        <f t="shared" si="1"/>
        <v>3</v>
      </c>
    </row>
    <row r="27" spans="1:14" x14ac:dyDescent="0.2">
      <c r="A27" s="280" t="s">
        <v>303</v>
      </c>
      <c r="B27" s="56"/>
      <c r="C27" s="102" t="s">
        <v>22</v>
      </c>
      <c r="D27" s="50" t="s">
        <v>130</v>
      </c>
      <c r="E27" s="50"/>
      <c r="F27" s="50"/>
      <c r="G27" s="383">
        <v>3.6670000000000003</v>
      </c>
      <c r="H27" s="50"/>
      <c r="I27" s="215">
        <v>119.03265204266854</v>
      </c>
      <c r="J27" s="147">
        <v>0</v>
      </c>
      <c r="K27" s="374"/>
      <c r="L27" s="72">
        <v>0.15000000000000002</v>
      </c>
      <c r="M27" s="169">
        <f t="shared" si="0"/>
        <v>119.03265204266854</v>
      </c>
      <c r="N27" s="147">
        <f t="shared" si="1"/>
        <v>0</v>
      </c>
    </row>
    <row r="28" spans="1:14" s="2" customFormat="1" x14ac:dyDescent="0.2">
      <c r="B28" s="57" t="s">
        <v>102</v>
      </c>
      <c r="C28" s="61"/>
      <c r="D28" s="47"/>
      <c r="E28" s="47"/>
      <c r="F28" s="47"/>
      <c r="G28" s="384">
        <f>SUM(G8:G27)</f>
        <v>253.12719047619061</v>
      </c>
      <c r="H28" s="47"/>
      <c r="I28" s="216">
        <f>SUM(I8:I27)</f>
        <v>2262.4850425533209</v>
      </c>
      <c r="J28" s="143">
        <f>SUM(J8:J27)</f>
        <v>46.744844023123925</v>
      </c>
      <c r="K28" s="46"/>
      <c r="L28" s="74">
        <f>SUM(L8:L27)</f>
        <v>2.6699999999999995</v>
      </c>
      <c r="M28" s="170">
        <f>SUM(M8:M27)</f>
        <v>2262.4850425533209</v>
      </c>
      <c r="N28" s="143">
        <f>SUM(N8:N27)</f>
        <v>46.744844023123925</v>
      </c>
    </row>
    <row r="29" spans="1:14" x14ac:dyDescent="0.2">
      <c r="B29" s="56"/>
      <c r="C29" s="102"/>
      <c r="D29" s="50"/>
      <c r="E29" s="50"/>
      <c r="F29" s="50"/>
      <c r="G29" s="383"/>
      <c r="H29" s="50"/>
      <c r="I29" s="217"/>
      <c r="J29" s="142"/>
      <c r="K29" s="35"/>
      <c r="L29" s="81"/>
      <c r="M29" s="171"/>
      <c r="N29" s="142"/>
    </row>
    <row r="30" spans="1:14" x14ac:dyDescent="0.2">
      <c r="B30" s="52" t="s">
        <v>95</v>
      </c>
      <c r="C30" s="58"/>
      <c r="D30" s="42"/>
      <c r="E30" s="42"/>
      <c r="F30" s="42"/>
      <c r="G30" s="381"/>
      <c r="H30" s="42"/>
      <c r="I30" s="213"/>
      <c r="J30" s="146"/>
      <c r="K30" s="35"/>
      <c r="L30" s="76"/>
      <c r="M30" s="167"/>
      <c r="N30" s="146"/>
    </row>
    <row r="31" spans="1:14" x14ac:dyDescent="0.2">
      <c r="A31" s="280" t="s">
        <v>304</v>
      </c>
      <c r="B31" s="53"/>
      <c r="C31" s="59" t="s">
        <v>23</v>
      </c>
      <c r="D31" s="36" t="s">
        <v>131</v>
      </c>
      <c r="E31" s="36"/>
      <c r="F31" s="36"/>
      <c r="G31" s="382">
        <v>6.0000000000000018</v>
      </c>
      <c r="H31" s="36"/>
      <c r="I31" s="214">
        <v>322.41220778402669</v>
      </c>
      <c r="J31" s="130">
        <v>53.879388808975833</v>
      </c>
      <c r="K31" s="142"/>
      <c r="L31" s="70">
        <v>0.14000000000000001</v>
      </c>
      <c r="M31" s="168">
        <f t="shared" ref="M31:M48" si="2">I31</f>
        <v>322.41220778402669</v>
      </c>
      <c r="N31" s="130">
        <f t="shared" ref="N31:N48" si="3">J31</f>
        <v>53.879388808975833</v>
      </c>
    </row>
    <row r="32" spans="1:14" x14ac:dyDescent="0.2">
      <c r="A32" s="280" t="s">
        <v>305</v>
      </c>
      <c r="B32" s="55"/>
      <c r="C32" s="59" t="s">
        <v>24</v>
      </c>
      <c r="D32" s="36" t="s">
        <v>132</v>
      </c>
      <c r="E32" s="36"/>
      <c r="F32" s="36"/>
      <c r="G32" s="382">
        <v>4.9000000000000021</v>
      </c>
      <c r="H32" s="36"/>
      <c r="I32" s="214">
        <v>92.398941906249078</v>
      </c>
      <c r="J32" s="130">
        <v>14.918000000000008</v>
      </c>
      <c r="K32" s="142"/>
      <c r="L32" s="70">
        <v>0.12</v>
      </c>
      <c r="M32" s="168">
        <f t="shared" si="2"/>
        <v>92.398941906249078</v>
      </c>
      <c r="N32" s="130">
        <f t="shared" si="3"/>
        <v>14.918000000000008</v>
      </c>
    </row>
    <row r="33" spans="1:14" x14ac:dyDescent="0.2">
      <c r="A33" s="280" t="s">
        <v>306</v>
      </c>
      <c r="B33" s="56"/>
      <c r="C33" s="59" t="s">
        <v>25</v>
      </c>
      <c r="D33" s="36" t="s">
        <v>133</v>
      </c>
      <c r="E33" s="36"/>
      <c r="F33" s="36"/>
      <c r="G33" s="382">
        <v>7.1738095238095267</v>
      </c>
      <c r="H33" s="36"/>
      <c r="I33" s="214">
        <v>590.32426426090001</v>
      </c>
      <c r="J33" s="130">
        <v>0</v>
      </c>
      <c r="K33" s="142"/>
      <c r="L33" s="70">
        <v>0.17</v>
      </c>
      <c r="M33" s="168">
        <f t="shared" si="2"/>
        <v>590.32426426090001</v>
      </c>
      <c r="N33" s="130">
        <f t="shared" si="3"/>
        <v>0</v>
      </c>
    </row>
    <row r="34" spans="1:14" x14ac:dyDescent="0.2">
      <c r="A34" s="280" t="s">
        <v>307</v>
      </c>
      <c r="B34" s="53"/>
      <c r="C34" s="60" t="s">
        <v>26</v>
      </c>
      <c r="D34" s="36" t="s">
        <v>134</v>
      </c>
      <c r="E34" s="36"/>
      <c r="F34" s="36"/>
      <c r="G34" s="382">
        <v>0</v>
      </c>
      <c r="H34" s="36"/>
      <c r="I34" s="214">
        <v>0</v>
      </c>
      <c r="J34" s="130">
        <v>0</v>
      </c>
      <c r="K34" s="142"/>
      <c r="L34" s="70">
        <v>0</v>
      </c>
      <c r="M34" s="168">
        <f t="shared" si="2"/>
        <v>0</v>
      </c>
      <c r="N34" s="130">
        <f t="shared" si="3"/>
        <v>0</v>
      </c>
    </row>
    <row r="35" spans="1:14" x14ac:dyDescent="0.2">
      <c r="A35" s="280" t="s">
        <v>321</v>
      </c>
      <c r="B35" s="53"/>
      <c r="C35" s="59" t="s">
        <v>28</v>
      </c>
      <c r="D35" s="36"/>
      <c r="E35" s="36" t="s">
        <v>135</v>
      </c>
      <c r="F35" s="36"/>
      <c r="G35" s="382">
        <v>0</v>
      </c>
      <c r="H35" s="36"/>
      <c r="I35" s="214">
        <v>0</v>
      </c>
      <c r="J35" s="130">
        <v>0</v>
      </c>
      <c r="K35" s="142"/>
      <c r="L35" s="70">
        <v>0</v>
      </c>
      <c r="M35" s="168">
        <f t="shared" si="2"/>
        <v>0</v>
      </c>
      <c r="N35" s="130">
        <f t="shared" si="3"/>
        <v>0</v>
      </c>
    </row>
    <row r="36" spans="1:14" x14ac:dyDescent="0.2">
      <c r="A36" s="280" t="s">
        <v>308</v>
      </c>
      <c r="B36" s="55"/>
      <c r="C36" s="59" t="s">
        <v>27</v>
      </c>
      <c r="D36" s="36"/>
      <c r="E36" s="36"/>
      <c r="F36" s="36" t="s">
        <v>27</v>
      </c>
      <c r="G36" s="382">
        <v>3.0500000000000012</v>
      </c>
      <c r="H36" s="36"/>
      <c r="I36" s="214">
        <v>39.067959961327212</v>
      </c>
      <c r="J36" s="130">
        <v>10</v>
      </c>
      <c r="K36" s="142"/>
      <c r="L36" s="70">
        <v>0.02</v>
      </c>
      <c r="M36" s="168">
        <f t="shared" si="2"/>
        <v>39.067959961327212</v>
      </c>
      <c r="N36" s="130">
        <f t="shared" si="3"/>
        <v>10</v>
      </c>
    </row>
    <row r="37" spans="1:14" x14ac:dyDescent="0.2">
      <c r="A37" s="280" t="s">
        <v>309</v>
      </c>
      <c r="B37" s="55"/>
      <c r="C37" s="59" t="s">
        <v>29</v>
      </c>
      <c r="D37" s="36"/>
      <c r="E37" s="36"/>
      <c r="F37" s="36" t="s">
        <v>29</v>
      </c>
      <c r="G37" s="382">
        <v>3.4499999999999993</v>
      </c>
      <c r="H37" s="36"/>
      <c r="I37" s="214">
        <v>64.818984874943069</v>
      </c>
      <c r="J37" s="130">
        <v>0</v>
      </c>
      <c r="K37" s="142"/>
      <c r="L37" s="70">
        <v>0.37</v>
      </c>
      <c r="M37" s="168">
        <f t="shared" si="2"/>
        <v>64.818984874943069</v>
      </c>
      <c r="N37" s="130">
        <f t="shared" si="3"/>
        <v>0</v>
      </c>
    </row>
    <row r="38" spans="1:14" x14ac:dyDescent="0.2">
      <c r="A38" s="280" t="s">
        <v>310</v>
      </c>
      <c r="B38" s="56"/>
      <c r="C38" s="59" t="s">
        <v>30</v>
      </c>
      <c r="D38" s="36"/>
      <c r="E38" s="36"/>
      <c r="F38" s="36" t="s">
        <v>30</v>
      </c>
      <c r="G38" s="382">
        <v>5.6670000000000016</v>
      </c>
      <c r="H38" s="36"/>
      <c r="I38" s="214">
        <v>111.7366018556898</v>
      </c>
      <c r="J38" s="130">
        <v>0</v>
      </c>
      <c r="K38" s="142"/>
      <c r="L38" s="70">
        <v>0.2</v>
      </c>
      <c r="M38" s="168">
        <f t="shared" si="2"/>
        <v>111.7366018556898</v>
      </c>
      <c r="N38" s="130">
        <f t="shared" si="3"/>
        <v>0</v>
      </c>
    </row>
    <row r="39" spans="1:14" x14ac:dyDescent="0.2">
      <c r="A39" s="280" t="s">
        <v>311</v>
      </c>
      <c r="B39" s="55"/>
      <c r="C39" s="59" t="s">
        <v>31</v>
      </c>
      <c r="D39" s="36"/>
      <c r="E39" s="36" t="s">
        <v>136</v>
      </c>
      <c r="F39" s="36"/>
      <c r="G39" s="382">
        <v>6.75</v>
      </c>
      <c r="H39" s="36"/>
      <c r="I39" s="214">
        <v>214.74756885930839</v>
      </c>
      <c r="J39" s="130">
        <v>4.9367088607594933</v>
      </c>
      <c r="K39" s="142"/>
      <c r="L39" s="70">
        <v>0.16</v>
      </c>
      <c r="M39" s="168">
        <f t="shared" si="2"/>
        <v>214.74756885930839</v>
      </c>
      <c r="N39" s="130">
        <f t="shared" si="3"/>
        <v>4.9367088607594933</v>
      </c>
    </row>
    <row r="40" spans="1:14" x14ac:dyDescent="0.2">
      <c r="A40" s="280" t="s">
        <v>312</v>
      </c>
      <c r="B40" s="55"/>
      <c r="C40" s="62" t="s">
        <v>32</v>
      </c>
      <c r="D40" s="36"/>
      <c r="E40" s="36"/>
      <c r="F40" s="36" t="s">
        <v>137</v>
      </c>
      <c r="G40" s="382">
        <v>0</v>
      </c>
      <c r="H40" s="36"/>
      <c r="I40" s="214">
        <v>0</v>
      </c>
      <c r="J40" s="130">
        <v>0</v>
      </c>
      <c r="K40" s="142"/>
      <c r="L40" s="70">
        <v>0</v>
      </c>
      <c r="M40" s="168">
        <f t="shared" si="2"/>
        <v>0</v>
      </c>
      <c r="N40" s="130">
        <f t="shared" si="3"/>
        <v>0</v>
      </c>
    </row>
    <row r="41" spans="1:14" x14ac:dyDescent="0.2">
      <c r="A41" s="280" t="s">
        <v>313</v>
      </c>
      <c r="B41" s="55"/>
      <c r="C41" s="59" t="s">
        <v>33</v>
      </c>
      <c r="D41" s="36"/>
      <c r="E41" s="36"/>
      <c r="F41" s="36" t="s">
        <v>138</v>
      </c>
      <c r="G41" s="382">
        <v>0</v>
      </c>
      <c r="H41" s="36"/>
      <c r="I41" s="214">
        <v>0</v>
      </c>
      <c r="J41" s="130">
        <v>18.759493670886076</v>
      </c>
      <c r="K41" s="142"/>
      <c r="L41" s="70">
        <v>0</v>
      </c>
      <c r="M41" s="168">
        <f t="shared" si="2"/>
        <v>0</v>
      </c>
      <c r="N41" s="130">
        <f t="shared" si="3"/>
        <v>18.759493670886076</v>
      </c>
    </row>
    <row r="42" spans="1:14" x14ac:dyDescent="0.2">
      <c r="A42" s="280" t="s">
        <v>314</v>
      </c>
      <c r="B42" s="55"/>
      <c r="C42" s="62" t="s">
        <v>34</v>
      </c>
      <c r="D42" s="36"/>
      <c r="E42" s="36"/>
      <c r="F42" s="36" t="s">
        <v>139</v>
      </c>
      <c r="G42" s="382">
        <v>0</v>
      </c>
      <c r="H42" s="36"/>
      <c r="I42" s="214">
        <v>0</v>
      </c>
      <c r="J42" s="130">
        <v>0</v>
      </c>
      <c r="K42" s="142"/>
      <c r="L42" s="70">
        <v>0</v>
      </c>
      <c r="M42" s="168">
        <f t="shared" si="2"/>
        <v>0</v>
      </c>
      <c r="N42" s="130">
        <f t="shared" si="3"/>
        <v>0</v>
      </c>
    </row>
    <row r="43" spans="1:14" x14ac:dyDescent="0.2">
      <c r="A43" s="280" t="s">
        <v>315</v>
      </c>
      <c r="B43" s="56"/>
      <c r="C43" s="59" t="s">
        <v>35</v>
      </c>
      <c r="D43" s="36"/>
      <c r="E43" s="36"/>
      <c r="F43" s="36" t="s">
        <v>140</v>
      </c>
      <c r="G43" s="382">
        <v>0</v>
      </c>
      <c r="H43" s="36"/>
      <c r="I43" s="214">
        <v>0</v>
      </c>
      <c r="J43" s="130">
        <v>0</v>
      </c>
      <c r="K43" s="142"/>
      <c r="L43" s="70">
        <v>0</v>
      </c>
      <c r="M43" s="17">
        <f t="shared" si="2"/>
        <v>0</v>
      </c>
      <c r="N43" s="130">
        <f t="shared" si="3"/>
        <v>0</v>
      </c>
    </row>
    <row r="44" spans="1:14" x14ac:dyDescent="0.2">
      <c r="A44" s="280" t="s">
        <v>316</v>
      </c>
      <c r="B44" s="55"/>
      <c r="C44" s="59" t="s">
        <v>36</v>
      </c>
      <c r="D44" s="36"/>
      <c r="E44" s="36" t="s">
        <v>141</v>
      </c>
      <c r="F44" s="36"/>
      <c r="G44" s="382">
        <v>6</v>
      </c>
      <c r="H44" s="36"/>
      <c r="I44" s="214">
        <v>106.16189070019985</v>
      </c>
      <c r="J44" s="130">
        <v>0</v>
      </c>
      <c r="K44" s="142"/>
      <c r="L44" s="70">
        <v>0.14000000000000001</v>
      </c>
      <c r="M44" s="17">
        <f t="shared" si="2"/>
        <v>106.16189070019985</v>
      </c>
      <c r="N44" s="130">
        <f t="shared" si="3"/>
        <v>0</v>
      </c>
    </row>
    <row r="45" spans="1:14" x14ac:dyDescent="0.2">
      <c r="A45" s="280" t="s">
        <v>317</v>
      </c>
      <c r="B45" s="56"/>
      <c r="C45" s="62" t="s">
        <v>37</v>
      </c>
      <c r="D45" s="36" t="s">
        <v>142</v>
      </c>
      <c r="E45" s="36"/>
      <c r="F45" s="36"/>
      <c r="G45" s="382">
        <v>27.166999999999948</v>
      </c>
      <c r="H45" s="36"/>
      <c r="I45" s="214">
        <v>410.34721679323047</v>
      </c>
      <c r="J45" s="130">
        <v>45.417721518987342</v>
      </c>
      <c r="K45" s="142"/>
      <c r="L45" s="70">
        <v>0.71</v>
      </c>
      <c r="M45" s="17">
        <f t="shared" si="2"/>
        <v>410.34721679323047</v>
      </c>
      <c r="N45" s="130">
        <f t="shared" si="3"/>
        <v>45.417721518987342</v>
      </c>
    </row>
    <row r="46" spans="1:14" x14ac:dyDescent="0.2">
      <c r="A46" s="280" t="s">
        <v>318</v>
      </c>
      <c r="B46" s="55"/>
      <c r="C46" s="59" t="s">
        <v>38</v>
      </c>
      <c r="D46" s="36"/>
      <c r="E46" s="36" t="s">
        <v>143</v>
      </c>
      <c r="F46" s="36"/>
      <c r="G46" s="382">
        <v>0</v>
      </c>
      <c r="H46" s="36"/>
      <c r="I46" s="214">
        <v>0</v>
      </c>
      <c r="J46" s="130">
        <v>0</v>
      </c>
      <c r="K46" s="142"/>
      <c r="L46" s="70">
        <v>0</v>
      </c>
      <c r="M46" s="17">
        <f t="shared" si="2"/>
        <v>0</v>
      </c>
      <c r="N46" s="130">
        <f t="shared" si="3"/>
        <v>0</v>
      </c>
    </row>
    <row r="47" spans="1:14" x14ac:dyDescent="0.2">
      <c r="A47" s="280" t="s">
        <v>319</v>
      </c>
      <c r="B47" s="55"/>
      <c r="C47" s="59" t="s">
        <v>39</v>
      </c>
      <c r="D47" s="36" t="s">
        <v>144</v>
      </c>
      <c r="E47" s="36"/>
      <c r="F47" s="36"/>
      <c r="G47" s="382">
        <v>15.999999999999993</v>
      </c>
      <c r="H47" s="36"/>
      <c r="I47" s="214">
        <v>62.529034693990774</v>
      </c>
      <c r="J47" s="130">
        <v>0</v>
      </c>
      <c r="K47" s="142"/>
      <c r="L47" s="70">
        <v>0.38</v>
      </c>
      <c r="M47" s="17">
        <f t="shared" si="2"/>
        <v>62.529034693990774</v>
      </c>
      <c r="N47" s="130">
        <f t="shared" si="3"/>
        <v>0</v>
      </c>
    </row>
    <row r="48" spans="1:14" x14ac:dyDescent="0.2">
      <c r="A48" s="280" t="s">
        <v>320</v>
      </c>
      <c r="B48" s="56"/>
      <c r="C48" s="102" t="s">
        <v>40</v>
      </c>
      <c r="D48" s="37" t="s">
        <v>145</v>
      </c>
      <c r="E48" s="37"/>
      <c r="F48" s="37"/>
      <c r="G48" s="385">
        <v>5.0000000000000018</v>
      </c>
      <c r="H48" s="37"/>
      <c r="I48" s="215">
        <v>106.787671058627</v>
      </c>
      <c r="J48" s="147">
        <v>26.666571959320894</v>
      </c>
      <c r="K48" s="374"/>
      <c r="L48" s="72">
        <v>0.03</v>
      </c>
      <c r="M48" s="19">
        <f t="shared" si="2"/>
        <v>106.787671058627</v>
      </c>
      <c r="N48" s="147">
        <f t="shared" si="3"/>
        <v>26.666571959320894</v>
      </c>
    </row>
    <row r="49" spans="1:17" s="2" customFormat="1" x14ac:dyDescent="0.2">
      <c r="B49" s="57" t="s">
        <v>103</v>
      </c>
      <c r="C49" s="61"/>
      <c r="D49" s="47"/>
      <c r="E49" s="47"/>
      <c r="F49" s="47"/>
      <c r="G49" s="384">
        <f>SUM(G31:G48)</f>
        <v>91.157809523809476</v>
      </c>
      <c r="H49" s="47"/>
      <c r="I49" s="216">
        <f>SUM(I31:I48)</f>
        <v>2121.332342748492</v>
      </c>
      <c r="J49" s="143">
        <f>SUM(J31:J48)</f>
        <v>174.57788481892965</v>
      </c>
      <c r="K49" s="46"/>
      <c r="L49" s="74">
        <f>SUM(L31:L48)</f>
        <v>2.4399999999999995</v>
      </c>
      <c r="M49" s="45">
        <f>SUM(M31:M48)</f>
        <v>2121.332342748492</v>
      </c>
      <c r="N49" s="143">
        <f>SUM(N31:N48)</f>
        <v>174.57788481892965</v>
      </c>
    </row>
    <row r="50" spans="1:17" x14ac:dyDescent="0.2">
      <c r="B50" s="122"/>
      <c r="C50" s="123"/>
      <c r="D50" s="50"/>
      <c r="E50" s="50"/>
      <c r="F50" s="132"/>
      <c r="G50" s="386"/>
      <c r="H50" s="132"/>
      <c r="I50" s="282"/>
      <c r="J50" s="128"/>
      <c r="K50" s="133"/>
      <c r="L50" s="282"/>
      <c r="M50" s="263"/>
      <c r="N50" s="195"/>
      <c r="O50" s="50"/>
    </row>
    <row r="51" spans="1:17" x14ac:dyDescent="0.2">
      <c r="A51" s="280" t="s">
        <v>322</v>
      </c>
      <c r="B51" s="52" t="s">
        <v>99</v>
      </c>
      <c r="C51" s="58"/>
      <c r="D51" s="99"/>
      <c r="E51" s="54"/>
      <c r="F51" s="54"/>
      <c r="G51" s="381">
        <v>0</v>
      </c>
      <c r="H51" s="42"/>
      <c r="I51" s="213">
        <v>2.4419972779216956</v>
      </c>
      <c r="J51" s="146">
        <v>0</v>
      </c>
      <c r="K51" s="35"/>
      <c r="L51" s="76">
        <v>0</v>
      </c>
      <c r="M51" s="40">
        <f t="shared" ref="M51:M60" si="4">I51</f>
        <v>2.4419972779216956</v>
      </c>
      <c r="N51" s="146">
        <f t="shared" ref="N51:N60" si="5">J51</f>
        <v>0</v>
      </c>
    </row>
    <row r="52" spans="1:17" x14ac:dyDescent="0.2">
      <c r="A52" s="280" t="s">
        <v>323</v>
      </c>
      <c r="B52" s="55"/>
      <c r="C52" s="59" t="s">
        <v>41</v>
      </c>
      <c r="D52" s="36" t="s">
        <v>146</v>
      </c>
      <c r="E52" s="36"/>
      <c r="F52" s="36"/>
      <c r="G52" s="382">
        <v>15.69359007806028</v>
      </c>
      <c r="H52" s="36"/>
      <c r="I52" s="214">
        <v>158.83657776051322</v>
      </c>
      <c r="J52" s="130">
        <v>0.80790830945558734</v>
      </c>
      <c r="K52" s="142"/>
      <c r="L52" s="70">
        <v>0.11</v>
      </c>
      <c r="M52" s="17">
        <f t="shared" si="4"/>
        <v>158.83657776051322</v>
      </c>
      <c r="N52" s="130">
        <f t="shared" si="5"/>
        <v>0.80790830945558734</v>
      </c>
      <c r="Q52" s="254"/>
    </row>
    <row r="53" spans="1:17" x14ac:dyDescent="0.2">
      <c r="A53" s="280" t="s">
        <v>324</v>
      </c>
      <c r="B53" s="55"/>
      <c r="C53" s="59" t="s">
        <v>42</v>
      </c>
      <c r="D53" s="36" t="s">
        <v>147</v>
      </c>
      <c r="E53" s="36"/>
      <c r="F53" s="36"/>
      <c r="G53" s="382">
        <v>3.0000000000000004</v>
      </c>
      <c r="H53" s="36"/>
      <c r="I53" s="214">
        <v>269.55353680916863</v>
      </c>
      <c r="J53" s="130">
        <v>1</v>
      </c>
      <c r="K53" s="142"/>
      <c r="L53" s="70">
        <v>0.02</v>
      </c>
      <c r="M53" s="17">
        <f t="shared" si="4"/>
        <v>269.55353680916863</v>
      </c>
      <c r="N53" s="130">
        <f t="shared" si="5"/>
        <v>1</v>
      </c>
    </row>
    <row r="54" spans="1:17" x14ac:dyDescent="0.2">
      <c r="A54" s="280" t="s">
        <v>325</v>
      </c>
      <c r="B54" s="55"/>
      <c r="C54" s="62" t="s">
        <v>43</v>
      </c>
      <c r="D54" s="36" t="s">
        <v>43</v>
      </c>
      <c r="E54" s="36"/>
      <c r="F54" s="36"/>
      <c r="G54" s="382">
        <v>0</v>
      </c>
      <c r="H54" s="36"/>
      <c r="I54" s="214">
        <v>0</v>
      </c>
      <c r="J54" s="130">
        <v>0</v>
      </c>
      <c r="K54" s="142"/>
      <c r="L54" s="70">
        <v>0</v>
      </c>
      <c r="M54" s="17">
        <f t="shared" si="4"/>
        <v>0</v>
      </c>
      <c r="N54" s="130">
        <f t="shared" si="5"/>
        <v>0</v>
      </c>
    </row>
    <row r="55" spans="1:17" x14ac:dyDescent="0.2">
      <c r="A55" s="280" t="s">
        <v>326</v>
      </c>
      <c r="B55" s="56"/>
      <c r="C55" s="60" t="s">
        <v>44</v>
      </c>
      <c r="D55" s="36" t="s">
        <v>149</v>
      </c>
      <c r="E55" s="36"/>
      <c r="F55" s="36"/>
      <c r="G55" s="382">
        <v>58.110568116425824</v>
      </c>
      <c r="H55" s="36"/>
      <c r="I55" s="214">
        <v>449.71781049549821</v>
      </c>
      <c r="J55" s="130">
        <v>47.382725817594277</v>
      </c>
      <c r="K55" s="142"/>
      <c r="L55" s="70">
        <v>0.32</v>
      </c>
      <c r="M55" s="17">
        <f t="shared" si="4"/>
        <v>449.71781049549821</v>
      </c>
      <c r="N55" s="130">
        <f t="shared" si="5"/>
        <v>47.382725817594277</v>
      </c>
    </row>
    <row r="56" spans="1:17" x14ac:dyDescent="0.2">
      <c r="A56" s="280" t="s">
        <v>327</v>
      </c>
      <c r="B56" s="53"/>
      <c r="C56" s="60" t="s">
        <v>45</v>
      </c>
      <c r="D56" s="36" t="s">
        <v>150</v>
      </c>
      <c r="F56" s="36"/>
      <c r="G56" s="382">
        <v>57.425768116425814</v>
      </c>
      <c r="H56" s="36"/>
      <c r="I56" s="214">
        <v>329.11168477122015</v>
      </c>
      <c r="J56" s="130">
        <v>36.382725817594277</v>
      </c>
      <c r="K56" s="142"/>
      <c r="L56" s="70">
        <v>0.32</v>
      </c>
      <c r="M56" s="17">
        <f t="shared" si="4"/>
        <v>329.11168477122015</v>
      </c>
      <c r="N56" s="130">
        <f t="shared" si="5"/>
        <v>36.382725817594277</v>
      </c>
    </row>
    <row r="57" spans="1:17" x14ac:dyDescent="0.2">
      <c r="A57" s="280" t="s">
        <v>328</v>
      </c>
      <c r="B57" s="55"/>
      <c r="C57" s="59" t="s">
        <v>47</v>
      </c>
      <c r="D57" s="36" t="s">
        <v>152</v>
      </c>
      <c r="E57" s="36"/>
      <c r="F57" s="36"/>
      <c r="G57" s="382">
        <v>1</v>
      </c>
      <c r="H57" s="36"/>
      <c r="I57" s="214">
        <v>12.698385845192805</v>
      </c>
      <c r="J57" s="130">
        <v>0.1234423651220589</v>
      </c>
      <c r="K57" s="142"/>
      <c r="L57" s="70">
        <v>0.01</v>
      </c>
      <c r="M57" s="17">
        <f t="shared" si="4"/>
        <v>12.698385845192805</v>
      </c>
      <c r="N57" s="130">
        <f t="shared" si="5"/>
        <v>0.1234423651220589</v>
      </c>
    </row>
    <row r="58" spans="1:17" x14ac:dyDescent="0.2">
      <c r="A58" s="280" t="s">
        <v>329</v>
      </c>
      <c r="B58" s="55"/>
      <c r="C58" s="59" t="s">
        <v>46</v>
      </c>
      <c r="D58" s="36" t="s">
        <v>151</v>
      </c>
      <c r="E58" s="36"/>
      <c r="F58" s="36"/>
      <c r="G58" s="382">
        <v>57.891352968611102</v>
      </c>
      <c r="H58" s="36"/>
      <c r="I58" s="214">
        <v>348.62921014143114</v>
      </c>
      <c r="J58" s="130">
        <v>0.54149478331573841</v>
      </c>
      <c r="K58" s="142"/>
      <c r="L58" s="70">
        <v>0.41</v>
      </c>
      <c r="M58" s="17">
        <f t="shared" si="4"/>
        <v>348.62921014143114</v>
      </c>
      <c r="N58" s="130">
        <f t="shared" si="5"/>
        <v>0.54149478331573841</v>
      </c>
    </row>
    <row r="59" spans="1:17" x14ac:dyDescent="0.2">
      <c r="A59" s="280" t="s">
        <v>330</v>
      </c>
      <c r="B59" s="55"/>
      <c r="C59" s="59" t="s">
        <v>48</v>
      </c>
      <c r="D59" s="36" t="s">
        <v>153</v>
      </c>
      <c r="E59" s="36"/>
      <c r="F59" s="36"/>
      <c r="G59" s="382">
        <v>23.999999999999947</v>
      </c>
      <c r="H59" s="36"/>
      <c r="I59" s="214">
        <v>106.49061729561005</v>
      </c>
      <c r="J59" s="130">
        <v>2.79528755931215</v>
      </c>
      <c r="K59" s="142"/>
      <c r="L59" s="70">
        <v>0.17</v>
      </c>
      <c r="M59" s="17">
        <f t="shared" si="4"/>
        <v>106.49061729561005</v>
      </c>
      <c r="N59" s="130">
        <f t="shared" si="5"/>
        <v>2.79528755931215</v>
      </c>
    </row>
    <row r="60" spans="1:17" x14ac:dyDescent="0.2">
      <c r="A60" s="280" t="s">
        <v>331</v>
      </c>
      <c r="B60" s="56"/>
      <c r="C60" s="102" t="s">
        <v>49</v>
      </c>
      <c r="D60" s="37" t="s">
        <v>154</v>
      </c>
      <c r="E60" s="37"/>
      <c r="F60" s="37"/>
      <c r="G60" s="385">
        <v>96.638922599805326</v>
      </c>
      <c r="H60" s="37"/>
      <c r="I60" s="215">
        <v>420.68799756605819</v>
      </c>
      <c r="J60" s="147">
        <v>13.401428225300776</v>
      </c>
      <c r="K60" s="374"/>
      <c r="L60" s="72">
        <v>0.68</v>
      </c>
      <c r="M60" s="19">
        <f t="shared" si="4"/>
        <v>420.68799756605819</v>
      </c>
      <c r="N60" s="147">
        <f t="shared" si="5"/>
        <v>13.401428225300776</v>
      </c>
    </row>
    <row r="61" spans="1:17" s="2" customFormat="1" x14ac:dyDescent="0.2">
      <c r="B61" s="57" t="s">
        <v>104</v>
      </c>
      <c r="C61" s="61"/>
      <c r="D61" s="47"/>
      <c r="E61" s="47"/>
      <c r="F61" s="47"/>
      <c r="G61" s="384">
        <f t="shared" ref="G61:J61" si="6">SUM(G51:G60)</f>
        <v>313.76020187932829</v>
      </c>
      <c r="H61" s="47"/>
      <c r="I61" s="216">
        <f t="shared" si="6"/>
        <v>2098.1678179626142</v>
      </c>
      <c r="J61" s="143">
        <f t="shared" si="6"/>
        <v>102.43501287769486</v>
      </c>
      <c r="K61" s="46"/>
      <c r="L61" s="74">
        <f>SUM(L51:L60)</f>
        <v>2.04</v>
      </c>
      <c r="M61" s="45">
        <f t="shared" ref="M61:N61" si="7">SUM(M51:M60)</f>
        <v>2098.1678179626142</v>
      </c>
      <c r="N61" s="143">
        <f t="shared" si="7"/>
        <v>102.43501287769486</v>
      </c>
    </row>
    <row r="62" spans="1:17" x14ac:dyDescent="0.2">
      <c r="B62" s="122"/>
      <c r="C62" s="102"/>
      <c r="D62" s="50"/>
      <c r="E62" s="50"/>
      <c r="F62" s="50"/>
      <c r="G62" s="383"/>
      <c r="H62" s="50"/>
      <c r="I62" s="217"/>
      <c r="J62" s="142"/>
      <c r="K62" s="35"/>
      <c r="L62" s="81"/>
      <c r="M62" s="22"/>
      <c r="N62" s="142"/>
    </row>
    <row r="63" spans="1:17" x14ac:dyDescent="0.2">
      <c r="B63" s="52" t="s">
        <v>97</v>
      </c>
      <c r="C63" s="58"/>
      <c r="D63" s="99"/>
      <c r="E63" s="54"/>
      <c r="F63" s="54"/>
      <c r="G63" s="381"/>
      <c r="H63" s="42"/>
      <c r="I63" s="213"/>
      <c r="J63" s="146"/>
      <c r="K63" s="35"/>
      <c r="L63" s="76"/>
      <c r="M63" s="40"/>
      <c r="N63" s="146"/>
    </row>
    <row r="64" spans="1:17" x14ac:dyDescent="0.2">
      <c r="A64" s="280" t="s">
        <v>332</v>
      </c>
      <c r="B64" s="55"/>
      <c r="C64" s="59" t="s">
        <v>50</v>
      </c>
      <c r="D64" s="36" t="s">
        <v>50</v>
      </c>
      <c r="E64" s="36"/>
      <c r="F64" s="36"/>
      <c r="G64" s="382">
        <v>50.896940226244638</v>
      </c>
      <c r="H64" s="36"/>
      <c r="I64" s="214">
        <v>46.57012702096074</v>
      </c>
      <c r="J64" s="130">
        <v>96.439079020604495</v>
      </c>
      <c r="K64" s="142"/>
      <c r="L64" s="70">
        <v>1.21</v>
      </c>
      <c r="M64" s="17">
        <f t="shared" ref="M64:M68" si="8">I64</f>
        <v>46.57012702096074</v>
      </c>
      <c r="N64" s="130">
        <f t="shared" ref="N64:N68" si="9">J64</f>
        <v>96.439079020604495</v>
      </c>
    </row>
    <row r="65" spans="1:17" x14ac:dyDescent="0.2">
      <c r="A65" s="280" t="s">
        <v>333</v>
      </c>
      <c r="B65" s="55"/>
      <c r="C65" s="59" t="s">
        <v>51</v>
      </c>
      <c r="D65" s="36" t="s">
        <v>227</v>
      </c>
      <c r="E65" s="36"/>
      <c r="F65" s="36"/>
      <c r="G65" s="382">
        <v>11.428888888888883</v>
      </c>
      <c r="H65" s="36"/>
      <c r="I65" s="214">
        <v>216.67499513952419</v>
      </c>
      <c r="J65" s="130">
        <v>13.81943860244899</v>
      </c>
      <c r="K65" s="142"/>
      <c r="L65" s="70">
        <v>7.0000000000000007E-2</v>
      </c>
      <c r="M65" s="17">
        <f t="shared" si="8"/>
        <v>216.67499513952419</v>
      </c>
      <c r="N65" s="130">
        <f t="shared" si="9"/>
        <v>13.81943860244899</v>
      </c>
    </row>
    <row r="66" spans="1:17" x14ac:dyDescent="0.2">
      <c r="A66" s="280" t="s">
        <v>334</v>
      </c>
      <c r="B66" s="55"/>
      <c r="C66" s="59" t="s">
        <v>52</v>
      </c>
      <c r="D66" s="36" t="s">
        <v>155</v>
      </c>
      <c r="E66" s="36"/>
      <c r="F66" s="36"/>
      <c r="G66" s="382">
        <v>241.02163567220038</v>
      </c>
      <c r="H66" s="36"/>
      <c r="I66" s="214">
        <v>841.50558543170655</v>
      </c>
      <c r="J66" s="130">
        <v>37.015168871621896</v>
      </c>
      <c r="K66" s="142"/>
      <c r="L66" s="70">
        <v>1.71</v>
      </c>
      <c r="M66" s="17">
        <f t="shared" si="8"/>
        <v>841.50558543170655</v>
      </c>
      <c r="N66" s="130">
        <f t="shared" si="9"/>
        <v>37.015168871621896</v>
      </c>
    </row>
    <row r="67" spans="1:17" x14ac:dyDescent="0.2">
      <c r="A67" s="280" t="s">
        <v>335</v>
      </c>
      <c r="B67" s="55"/>
      <c r="C67" s="59" t="s">
        <v>53</v>
      </c>
      <c r="D67" s="36" t="s">
        <v>156</v>
      </c>
      <c r="E67" s="36"/>
      <c r="F67" s="36"/>
      <c r="G67" s="382">
        <v>40.900000000000347</v>
      </c>
      <c r="H67" s="36"/>
      <c r="I67" s="214">
        <v>124.48261832004529</v>
      </c>
      <c r="J67" s="130">
        <v>14.53862327068861</v>
      </c>
      <c r="K67" s="142"/>
      <c r="L67" s="70">
        <v>0.28999999999999998</v>
      </c>
      <c r="M67" s="17">
        <f t="shared" si="8"/>
        <v>124.48261832004529</v>
      </c>
      <c r="N67" s="130">
        <f t="shared" si="9"/>
        <v>14.53862327068861</v>
      </c>
    </row>
    <row r="68" spans="1:17" x14ac:dyDescent="0.2">
      <c r="A68" s="280" t="s">
        <v>336</v>
      </c>
      <c r="B68" s="56"/>
      <c r="C68" s="102" t="s">
        <v>204</v>
      </c>
      <c r="D68" s="50" t="s">
        <v>276</v>
      </c>
      <c r="E68" s="50"/>
      <c r="F68" s="50"/>
      <c r="G68" s="383">
        <v>0</v>
      </c>
      <c r="H68" s="50"/>
      <c r="I68" s="217">
        <v>0</v>
      </c>
      <c r="J68" s="142">
        <v>5.3851349252013803</v>
      </c>
      <c r="K68" s="374"/>
      <c r="L68" s="81">
        <v>0</v>
      </c>
      <c r="M68" s="22">
        <f t="shared" si="8"/>
        <v>0</v>
      </c>
      <c r="N68" s="142">
        <f t="shared" si="9"/>
        <v>5.3851349252013803</v>
      </c>
    </row>
    <row r="69" spans="1:17" s="2" customFormat="1" x14ac:dyDescent="0.2">
      <c r="B69" s="57" t="s">
        <v>105</v>
      </c>
      <c r="C69" s="61"/>
      <c r="D69" s="47"/>
      <c r="E69" s="47"/>
      <c r="F69" s="47"/>
      <c r="G69" s="384">
        <f>SUM(G64:G68)</f>
        <v>344.24746478733425</v>
      </c>
      <c r="H69" s="47"/>
      <c r="I69" s="216">
        <f>SUM(I64:I68)</f>
        <v>1229.2333259122368</v>
      </c>
      <c r="J69" s="143">
        <f>SUM(J64:J68)</f>
        <v>167.19744469056536</v>
      </c>
      <c r="K69" s="46"/>
      <c r="L69" s="74">
        <f>SUM(L64:L68)</f>
        <v>3.2800000000000002</v>
      </c>
      <c r="M69" s="45">
        <f>SUM(M64:M68)</f>
        <v>1229.2333259122368</v>
      </c>
      <c r="N69" s="143">
        <f>SUM(N64:N68)</f>
        <v>167.19744469056536</v>
      </c>
    </row>
    <row r="70" spans="1:17" x14ac:dyDescent="0.2">
      <c r="B70" s="122"/>
      <c r="C70" s="123"/>
      <c r="D70" s="50"/>
      <c r="E70" s="50"/>
      <c r="F70" s="50"/>
      <c r="G70" s="383"/>
      <c r="H70" s="50"/>
      <c r="I70" s="217"/>
      <c r="J70" s="142"/>
      <c r="K70" s="35"/>
      <c r="L70" s="81"/>
      <c r="M70" s="22"/>
      <c r="N70" s="142"/>
    </row>
    <row r="71" spans="1:17" x14ac:dyDescent="0.2">
      <c r="A71" s="280" t="s">
        <v>337</v>
      </c>
      <c r="B71" s="52" t="s">
        <v>98</v>
      </c>
      <c r="C71" s="58"/>
      <c r="D71" s="99"/>
      <c r="E71" s="54"/>
      <c r="F71" s="54"/>
      <c r="G71" s="381"/>
      <c r="H71" s="42"/>
      <c r="I71" s="213">
        <v>13.939897261288088</v>
      </c>
      <c r="J71" s="146">
        <v>0</v>
      </c>
      <c r="K71" s="35"/>
      <c r="L71" s="76">
        <v>0</v>
      </c>
      <c r="M71" s="40">
        <f t="shared" ref="M71:M82" si="10">I71</f>
        <v>13.939897261288088</v>
      </c>
      <c r="N71" s="146">
        <f t="shared" ref="N71:N82" si="11">J71</f>
        <v>0</v>
      </c>
    </row>
    <row r="72" spans="1:17" x14ac:dyDescent="0.2">
      <c r="A72" s="280" t="s">
        <v>338</v>
      </c>
      <c r="B72" s="55"/>
      <c r="C72" s="59" t="s">
        <v>54</v>
      </c>
      <c r="D72" s="36" t="s">
        <v>157</v>
      </c>
      <c r="E72" s="36"/>
      <c r="F72" s="36"/>
      <c r="G72" s="382">
        <v>36.916000000000025</v>
      </c>
      <c r="H72" s="36"/>
      <c r="I72" s="214">
        <v>183.58829428862109</v>
      </c>
      <c r="J72" s="130">
        <v>0</v>
      </c>
      <c r="K72" s="142"/>
      <c r="L72" s="70">
        <v>0.26</v>
      </c>
      <c r="M72" s="17">
        <f t="shared" si="10"/>
        <v>183.58829428862109</v>
      </c>
      <c r="N72" s="130">
        <f t="shared" si="11"/>
        <v>0</v>
      </c>
      <c r="Q72" s="254"/>
    </row>
    <row r="73" spans="1:17" x14ac:dyDescent="0.2">
      <c r="A73" s="280" t="s">
        <v>339</v>
      </c>
      <c r="B73" s="55"/>
      <c r="C73" s="59" t="s">
        <v>240</v>
      </c>
      <c r="D73" s="36" t="s">
        <v>241</v>
      </c>
      <c r="E73" s="36"/>
      <c r="F73" s="36"/>
      <c r="G73" s="382">
        <v>5.3615999999999957</v>
      </c>
      <c r="H73" s="36"/>
      <c r="I73" s="214">
        <v>73.635656312020842</v>
      </c>
      <c r="J73" s="130">
        <v>0</v>
      </c>
      <c r="K73" s="142"/>
      <c r="L73" s="70">
        <v>0.04</v>
      </c>
      <c r="M73" s="17">
        <f t="shared" si="10"/>
        <v>73.635656312020842</v>
      </c>
      <c r="N73" s="130">
        <f t="shared" si="11"/>
        <v>0</v>
      </c>
      <c r="P73" s="2"/>
      <c r="Q73" s="254"/>
    </row>
    <row r="74" spans="1:17" x14ac:dyDescent="0.2">
      <c r="A74" s="280" t="s">
        <v>340</v>
      </c>
      <c r="B74" s="55"/>
      <c r="C74" s="62" t="s">
        <v>55</v>
      </c>
      <c r="D74" s="36" t="s">
        <v>158</v>
      </c>
      <c r="E74" s="36"/>
      <c r="F74" s="36"/>
      <c r="G74" s="382">
        <v>14.194800000000008</v>
      </c>
      <c r="H74" s="36"/>
      <c r="I74" s="214">
        <v>195.14108105621301</v>
      </c>
      <c r="J74" s="130">
        <v>0</v>
      </c>
      <c r="K74" s="142"/>
      <c r="L74" s="70">
        <v>3.93</v>
      </c>
      <c r="M74" s="17">
        <f t="shared" si="10"/>
        <v>195.14108105621301</v>
      </c>
      <c r="N74" s="130">
        <f t="shared" si="11"/>
        <v>0</v>
      </c>
      <c r="Q74" s="254"/>
    </row>
    <row r="75" spans="1:17" x14ac:dyDescent="0.2">
      <c r="A75" s="280" t="s">
        <v>341</v>
      </c>
      <c r="B75" s="56"/>
      <c r="C75" s="59" t="s">
        <v>56</v>
      </c>
      <c r="D75" s="36" t="s">
        <v>159</v>
      </c>
      <c r="E75" s="36"/>
      <c r="F75" s="36"/>
      <c r="G75" s="382">
        <v>0.51619999999999999</v>
      </c>
      <c r="H75" s="36"/>
      <c r="I75" s="214">
        <v>142.80519278755062</v>
      </c>
      <c r="J75" s="130">
        <v>0</v>
      </c>
      <c r="K75" s="142"/>
      <c r="L75" s="70">
        <v>0</v>
      </c>
      <c r="M75" s="17">
        <f t="shared" si="10"/>
        <v>142.80519278755062</v>
      </c>
      <c r="N75" s="130">
        <f t="shared" si="11"/>
        <v>0</v>
      </c>
      <c r="Q75" s="254"/>
    </row>
    <row r="76" spans="1:17" x14ac:dyDescent="0.2">
      <c r="A76" s="280" t="s">
        <v>342</v>
      </c>
      <c r="B76" s="55"/>
      <c r="C76" s="59" t="s">
        <v>57</v>
      </c>
      <c r="D76" s="36" t="s">
        <v>160</v>
      </c>
      <c r="E76" s="36"/>
      <c r="F76" s="36"/>
      <c r="G76" s="382">
        <v>9.6421666666666681</v>
      </c>
      <c r="H76" s="36"/>
      <c r="I76" s="214">
        <v>524.4530998193087</v>
      </c>
      <c r="J76" s="130">
        <v>0</v>
      </c>
      <c r="K76" s="142"/>
      <c r="L76" s="70">
        <v>0.41</v>
      </c>
      <c r="M76" s="17">
        <f t="shared" si="10"/>
        <v>524.4530998193087</v>
      </c>
      <c r="N76" s="130">
        <f t="shared" si="11"/>
        <v>0</v>
      </c>
      <c r="Q76" s="254"/>
    </row>
    <row r="77" spans="1:17" x14ac:dyDescent="0.2">
      <c r="A77" s="280" t="s">
        <v>343</v>
      </c>
      <c r="B77" s="55"/>
      <c r="C77" s="59" t="s">
        <v>58</v>
      </c>
      <c r="D77" s="36" t="s">
        <v>161</v>
      </c>
      <c r="E77" s="36"/>
      <c r="F77" s="36"/>
      <c r="G77" s="382">
        <v>1.9133333333333322</v>
      </c>
      <c r="H77" s="36"/>
      <c r="I77" s="214">
        <v>94.672164469560485</v>
      </c>
      <c r="J77" s="130">
        <v>0.19235912129894939</v>
      </c>
      <c r="K77" s="142"/>
      <c r="L77" s="70">
        <v>0.01</v>
      </c>
      <c r="M77" s="17">
        <f t="shared" si="10"/>
        <v>94.672164469560485</v>
      </c>
      <c r="N77" s="130">
        <f t="shared" si="11"/>
        <v>0.19235912129894939</v>
      </c>
      <c r="Q77" s="254"/>
    </row>
    <row r="78" spans="1:17" x14ac:dyDescent="0.2">
      <c r="A78" s="280" t="s">
        <v>344</v>
      </c>
      <c r="B78" s="55"/>
      <c r="C78" s="59" t="s">
        <v>59</v>
      </c>
      <c r="D78" s="36" t="s">
        <v>162</v>
      </c>
      <c r="E78" s="36"/>
      <c r="F78" s="36"/>
      <c r="G78" s="382">
        <v>11.982700000000001</v>
      </c>
      <c r="H78" s="36"/>
      <c r="I78" s="214">
        <v>225.61228259981593</v>
      </c>
      <c r="J78" s="130">
        <v>0</v>
      </c>
      <c r="K78" s="142"/>
      <c r="L78" s="70">
        <v>0.08</v>
      </c>
      <c r="M78" s="17">
        <f t="shared" si="10"/>
        <v>225.61228259981593</v>
      </c>
      <c r="N78" s="130">
        <f t="shared" si="11"/>
        <v>0</v>
      </c>
      <c r="Q78" s="254"/>
    </row>
    <row r="79" spans="1:17" x14ac:dyDescent="0.2">
      <c r="A79" s="280" t="s">
        <v>345</v>
      </c>
      <c r="B79" s="56"/>
      <c r="C79" s="62" t="s">
        <v>61</v>
      </c>
      <c r="D79" s="36" t="s">
        <v>164</v>
      </c>
      <c r="E79" s="36"/>
      <c r="F79" s="36"/>
      <c r="G79" s="382">
        <v>1.9333333333333333</v>
      </c>
      <c r="H79" s="36"/>
      <c r="I79" s="214">
        <v>155.54655948678635</v>
      </c>
      <c r="J79" s="130">
        <v>0.19235912129894939</v>
      </c>
      <c r="K79" s="142"/>
      <c r="L79" s="70">
        <v>0.01</v>
      </c>
      <c r="M79" s="17">
        <f t="shared" si="10"/>
        <v>155.54655948678635</v>
      </c>
      <c r="N79" s="130">
        <f t="shared" si="11"/>
        <v>0.19235912129894939</v>
      </c>
      <c r="Q79" s="254"/>
    </row>
    <row r="80" spans="1:17" x14ac:dyDescent="0.2">
      <c r="A80" s="280" t="s">
        <v>346</v>
      </c>
      <c r="B80" s="55"/>
      <c r="C80" s="59" t="s">
        <v>62</v>
      </c>
      <c r="D80" s="36" t="s">
        <v>165</v>
      </c>
      <c r="E80" s="36"/>
      <c r="F80" s="36"/>
      <c r="G80" s="382">
        <v>183.99999999999883</v>
      </c>
      <c r="H80" s="36"/>
      <c r="I80" s="214">
        <v>187.48195756178137</v>
      </c>
      <c r="J80" s="130">
        <v>0</v>
      </c>
      <c r="K80" s="142"/>
      <c r="L80" s="70">
        <v>64.64</v>
      </c>
      <c r="M80" s="17">
        <f t="shared" si="10"/>
        <v>187.48195756178137</v>
      </c>
      <c r="N80" s="130">
        <f t="shared" si="11"/>
        <v>0</v>
      </c>
      <c r="Q80" s="254"/>
    </row>
    <row r="81" spans="1:15" x14ac:dyDescent="0.2">
      <c r="A81" s="280" t="s">
        <v>347</v>
      </c>
      <c r="B81" s="55"/>
      <c r="C81" s="59" t="s">
        <v>63</v>
      </c>
      <c r="D81" s="36" t="s">
        <v>63</v>
      </c>
      <c r="E81" s="36"/>
      <c r="F81" s="36"/>
      <c r="G81" s="382">
        <v>0</v>
      </c>
      <c r="H81" s="36"/>
      <c r="I81" s="214">
        <v>0</v>
      </c>
      <c r="J81" s="130">
        <v>0</v>
      </c>
      <c r="K81" s="142"/>
      <c r="L81" s="70">
        <v>0</v>
      </c>
      <c r="M81" s="17">
        <f t="shared" si="10"/>
        <v>0</v>
      </c>
      <c r="N81" s="130">
        <f t="shared" si="11"/>
        <v>0</v>
      </c>
    </row>
    <row r="82" spans="1:15" x14ac:dyDescent="0.2">
      <c r="A82" s="280" t="s">
        <v>348</v>
      </c>
      <c r="B82" s="56"/>
      <c r="C82" s="102"/>
      <c r="D82" s="37" t="s">
        <v>242</v>
      </c>
      <c r="E82" s="50"/>
      <c r="F82" s="50"/>
      <c r="G82" s="383">
        <v>0</v>
      </c>
      <c r="H82" s="50"/>
      <c r="I82" s="217">
        <v>28.683960396039637</v>
      </c>
      <c r="J82" s="142">
        <v>0</v>
      </c>
      <c r="K82" s="35"/>
      <c r="L82" s="81">
        <v>0</v>
      </c>
      <c r="M82" s="22">
        <f t="shared" si="10"/>
        <v>28.683960396039637</v>
      </c>
      <c r="N82" s="142">
        <f t="shared" si="11"/>
        <v>0</v>
      </c>
    </row>
    <row r="83" spans="1:15" s="2" customFormat="1" x14ac:dyDescent="0.2">
      <c r="B83" s="57" t="s">
        <v>109</v>
      </c>
      <c r="C83" s="61"/>
      <c r="D83" s="47"/>
      <c r="E83" s="47"/>
      <c r="F83" s="47"/>
      <c r="G83" s="384">
        <f t="shared" ref="G83:J83" si="12">SUM(G71:G82)</f>
        <v>266.46013333333218</v>
      </c>
      <c r="H83" s="47"/>
      <c r="I83" s="216">
        <f t="shared" si="12"/>
        <v>1825.5601460389862</v>
      </c>
      <c r="J83" s="143">
        <f t="shared" si="12"/>
        <v>0.38471824259789877</v>
      </c>
      <c r="K83" s="46"/>
      <c r="L83" s="74">
        <f>SUM(L71:L82)</f>
        <v>69.38</v>
      </c>
      <c r="M83" s="45">
        <f t="shared" ref="M83:N83" si="13">SUM(M71:M82)</f>
        <v>1825.5601460389862</v>
      </c>
      <c r="N83" s="143">
        <f t="shared" si="13"/>
        <v>0.38471824259789877</v>
      </c>
    </row>
    <row r="84" spans="1:15" x14ac:dyDescent="0.2">
      <c r="B84" s="132"/>
      <c r="C84" s="123"/>
      <c r="D84" s="50"/>
      <c r="E84" s="50"/>
      <c r="F84" s="132"/>
      <c r="G84" s="386"/>
      <c r="H84" s="132"/>
      <c r="I84" s="282"/>
      <c r="J84" s="135"/>
      <c r="K84" s="133"/>
      <c r="L84" s="133"/>
      <c r="M84" s="133"/>
      <c r="N84" s="133"/>
      <c r="O84" s="50"/>
    </row>
    <row r="85" spans="1:15" x14ac:dyDescent="0.2">
      <c r="B85" s="52" t="s">
        <v>96</v>
      </c>
      <c r="C85" s="58"/>
      <c r="D85" s="99"/>
      <c r="E85" s="54"/>
      <c r="F85" s="54"/>
      <c r="G85" s="381"/>
      <c r="H85" s="42"/>
      <c r="I85" s="213"/>
      <c r="J85" s="146"/>
      <c r="K85" s="35"/>
      <c r="L85" s="76"/>
      <c r="M85" s="40"/>
      <c r="N85" s="146"/>
    </row>
    <row r="86" spans="1:15" x14ac:dyDescent="0.2">
      <c r="A86" s="280" t="s">
        <v>349</v>
      </c>
      <c r="B86" s="278"/>
      <c r="C86" s="62"/>
      <c r="D86" s="42" t="s">
        <v>277</v>
      </c>
      <c r="E86" s="42"/>
      <c r="F86" s="42"/>
      <c r="G86" s="381">
        <v>0</v>
      </c>
      <c r="H86" s="42"/>
      <c r="I86" s="213">
        <v>0</v>
      </c>
      <c r="J86" s="146">
        <v>0</v>
      </c>
      <c r="K86" s="35"/>
      <c r="L86" s="76">
        <v>0</v>
      </c>
      <c r="M86" s="40">
        <f t="shared" ref="M86:M103" si="14">I86</f>
        <v>0</v>
      </c>
      <c r="N86" s="146">
        <f t="shared" ref="N86:N103" si="15">J86</f>
        <v>0</v>
      </c>
    </row>
    <row r="87" spans="1:15" x14ac:dyDescent="0.2">
      <c r="A87" s="280" t="s">
        <v>350</v>
      </c>
      <c r="B87" s="55"/>
      <c r="C87" s="59" t="s">
        <v>68</v>
      </c>
      <c r="D87" s="36" t="s">
        <v>170</v>
      </c>
      <c r="E87" s="36"/>
      <c r="F87" s="36"/>
      <c r="G87" s="382">
        <v>410.91844999999802</v>
      </c>
      <c r="H87" s="36"/>
      <c r="I87" s="214">
        <v>419.11671262909215</v>
      </c>
      <c r="J87" s="130">
        <v>0</v>
      </c>
      <c r="K87" s="142"/>
      <c r="L87" s="70">
        <v>144.34</v>
      </c>
      <c r="M87" s="17">
        <f t="shared" si="14"/>
        <v>419.11671262909215</v>
      </c>
      <c r="N87" s="130">
        <f t="shared" si="15"/>
        <v>0</v>
      </c>
    </row>
    <row r="88" spans="1:15" x14ac:dyDescent="0.2">
      <c r="A88" s="280" t="s">
        <v>351</v>
      </c>
      <c r="B88" s="54"/>
      <c r="C88" s="59" t="s">
        <v>64</v>
      </c>
      <c r="D88" s="36"/>
      <c r="E88" s="36" t="s">
        <v>166</v>
      </c>
      <c r="F88" s="36"/>
      <c r="G88" s="382">
        <v>0</v>
      </c>
      <c r="H88" s="36"/>
      <c r="I88" s="214">
        <v>0</v>
      </c>
      <c r="J88" s="130">
        <v>0</v>
      </c>
      <c r="K88" s="142"/>
      <c r="L88" s="70">
        <v>0</v>
      </c>
      <c r="M88" s="17">
        <f t="shared" si="14"/>
        <v>0</v>
      </c>
      <c r="N88" s="130">
        <f t="shared" si="15"/>
        <v>0</v>
      </c>
    </row>
    <row r="89" spans="1:15" x14ac:dyDescent="0.2">
      <c r="A89" s="280" t="s">
        <v>352</v>
      </c>
      <c r="B89" s="55"/>
      <c r="C89" s="59" t="s">
        <v>65</v>
      </c>
      <c r="D89" s="36"/>
      <c r="E89" s="36" t="s">
        <v>167</v>
      </c>
      <c r="F89" s="36"/>
      <c r="G89" s="382">
        <v>0</v>
      </c>
      <c r="H89" s="36"/>
      <c r="I89" s="214">
        <v>0</v>
      </c>
      <c r="J89" s="130">
        <v>0</v>
      </c>
      <c r="K89" s="142"/>
      <c r="L89" s="70">
        <v>0</v>
      </c>
      <c r="M89" s="17">
        <f t="shared" si="14"/>
        <v>0</v>
      </c>
      <c r="N89" s="130">
        <f t="shared" si="15"/>
        <v>0</v>
      </c>
    </row>
    <row r="90" spans="1:15" x14ac:dyDescent="0.2">
      <c r="A90" s="280" t="s">
        <v>353</v>
      </c>
      <c r="B90" s="55"/>
      <c r="C90" s="62" t="s">
        <v>66</v>
      </c>
      <c r="D90" s="36"/>
      <c r="E90" s="36" t="s">
        <v>168</v>
      </c>
      <c r="F90" s="36"/>
      <c r="G90" s="382">
        <v>0</v>
      </c>
      <c r="H90" s="36"/>
      <c r="I90" s="214">
        <v>0</v>
      </c>
      <c r="J90" s="130">
        <v>0</v>
      </c>
      <c r="K90" s="142"/>
      <c r="L90" s="70">
        <v>0</v>
      </c>
      <c r="M90" s="17">
        <f t="shared" si="14"/>
        <v>0</v>
      </c>
      <c r="N90" s="130">
        <f t="shared" si="15"/>
        <v>0</v>
      </c>
    </row>
    <row r="91" spans="1:15" x14ac:dyDescent="0.2">
      <c r="A91" s="280" t="s">
        <v>354</v>
      </c>
      <c r="B91" s="55"/>
      <c r="C91" s="59" t="s">
        <v>67</v>
      </c>
      <c r="D91" s="36"/>
      <c r="E91" s="36" t="s">
        <v>169</v>
      </c>
      <c r="F91" s="36"/>
      <c r="G91" s="382">
        <v>0.84000000000000019</v>
      </c>
      <c r="H91" s="36"/>
      <c r="I91" s="214">
        <v>0.61538331403626734</v>
      </c>
      <c r="J91" s="130">
        <v>1.9919999999999995</v>
      </c>
      <c r="K91" s="142"/>
      <c r="L91" s="70">
        <v>0.01</v>
      </c>
      <c r="M91" s="17">
        <f t="shared" si="14"/>
        <v>0.61538331403626734</v>
      </c>
      <c r="N91" s="130">
        <f t="shared" si="15"/>
        <v>1.9919999999999995</v>
      </c>
    </row>
    <row r="92" spans="1:15" x14ac:dyDescent="0.2">
      <c r="A92" s="280" t="s">
        <v>355</v>
      </c>
      <c r="B92" s="55"/>
      <c r="C92" s="59" t="s">
        <v>69</v>
      </c>
      <c r="D92" s="36"/>
      <c r="E92" s="36" t="s">
        <v>171</v>
      </c>
      <c r="F92" s="36"/>
      <c r="G92" s="382">
        <v>0</v>
      </c>
      <c r="H92" s="36"/>
      <c r="I92" s="214">
        <v>0</v>
      </c>
      <c r="J92" s="130">
        <v>0</v>
      </c>
      <c r="K92" s="142"/>
      <c r="L92" s="70">
        <v>0</v>
      </c>
      <c r="M92" s="17">
        <f t="shared" si="14"/>
        <v>0</v>
      </c>
      <c r="N92" s="130">
        <f t="shared" si="15"/>
        <v>0</v>
      </c>
    </row>
    <row r="93" spans="1:15" x14ac:dyDescent="0.2">
      <c r="A93" s="280" t="s">
        <v>356</v>
      </c>
      <c r="B93" s="55"/>
      <c r="C93" s="59" t="s">
        <v>70</v>
      </c>
      <c r="D93" s="36"/>
      <c r="E93" s="36" t="s">
        <v>172</v>
      </c>
      <c r="F93" s="36"/>
      <c r="G93" s="382">
        <v>0</v>
      </c>
      <c r="H93" s="36"/>
      <c r="I93" s="214">
        <v>0</v>
      </c>
      <c r="J93" s="130">
        <v>0</v>
      </c>
      <c r="K93" s="142"/>
      <c r="L93" s="70">
        <v>0</v>
      </c>
      <c r="M93" s="17">
        <f t="shared" si="14"/>
        <v>0</v>
      </c>
      <c r="N93" s="130">
        <f t="shared" si="15"/>
        <v>0</v>
      </c>
    </row>
    <row r="94" spans="1:15" x14ac:dyDescent="0.2">
      <c r="A94" s="280" t="s">
        <v>357</v>
      </c>
      <c r="B94" s="55"/>
      <c r="C94" s="62" t="s">
        <v>71</v>
      </c>
      <c r="D94" s="36"/>
      <c r="E94" s="36" t="s">
        <v>173</v>
      </c>
      <c r="F94" s="36"/>
      <c r="G94" s="382">
        <v>8.0000000000000043E-2</v>
      </c>
      <c r="H94" s="36"/>
      <c r="I94" s="214">
        <v>5.8607934670120709E-2</v>
      </c>
      <c r="J94" s="130">
        <v>0</v>
      </c>
      <c r="K94" s="142"/>
      <c r="L94" s="70">
        <v>0</v>
      </c>
      <c r="M94" s="17">
        <f t="shared" si="14"/>
        <v>5.8607934670120709E-2</v>
      </c>
      <c r="N94" s="130">
        <f t="shared" si="15"/>
        <v>0</v>
      </c>
    </row>
    <row r="95" spans="1:15" x14ac:dyDescent="0.2">
      <c r="A95" s="280" t="s">
        <v>358</v>
      </c>
      <c r="B95" s="56"/>
      <c r="C95" s="60" t="s">
        <v>72</v>
      </c>
      <c r="D95" s="36"/>
      <c r="E95" s="36" t="s">
        <v>174</v>
      </c>
      <c r="F95" s="36"/>
      <c r="G95" s="382">
        <v>0</v>
      </c>
      <c r="H95" s="36"/>
      <c r="I95" s="214">
        <v>0</v>
      </c>
      <c r="J95" s="130">
        <v>0</v>
      </c>
      <c r="K95" s="142"/>
      <c r="L95" s="70">
        <v>0</v>
      </c>
      <c r="M95" s="17">
        <f t="shared" si="14"/>
        <v>0</v>
      </c>
      <c r="N95" s="130">
        <f t="shared" si="15"/>
        <v>0</v>
      </c>
    </row>
    <row r="96" spans="1:15" x14ac:dyDescent="0.2">
      <c r="A96" s="280" t="s">
        <v>359</v>
      </c>
      <c r="B96" s="55"/>
      <c r="C96" s="59" t="s">
        <v>73</v>
      </c>
      <c r="D96" s="36"/>
      <c r="E96" s="36" t="s">
        <v>175</v>
      </c>
      <c r="F96" s="36"/>
      <c r="G96" s="382">
        <v>0</v>
      </c>
      <c r="H96" s="36"/>
      <c r="I96" s="214">
        <v>0</v>
      </c>
      <c r="J96" s="130">
        <v>0</v>
      </c>
      <c r="K96" s="142"/>
      <c r="L96" s="70">
        <v>0</v>
      </c>
      <c r="M96" s="17">
        <f t="shared" si="14"/>
        <v>0</v>
      </c>
      <c r="N96" s="130">
        <f t="shared" si="15"/>
        <v>0</v>
      </c>
    </row>
    <row r="97" spans="1:15" x14ac:dyDescent="0.2">
      <c r="A97" s="280" t="s">
        <v>360</v>
      </c>
      <c r="B97" s="55"/>
      <c r="C97" s="59" t="s">
        <v>74</v>
      </c>
      <c r="D97" s="36"/>
      <c r="E97" s="36" t="s">
        <v>176</v>
      </c>
      <c r="F97" s="36"/>
      <c r="G97" s="382">
        <v>0</v>
      </c>
      <c r="H97" s="36"/>
      <c r="I97" s="214">
        <v>0</v>
      </c>
      <c r="J97" s="130">
        <v>12.023466175626838</v>
      </c>
      <c r="K97" s="142"/>
      <c r="L97" s="70">
        <v>0</v>
      </c>
      <c r="M97" s="17">
        <f t="shared" si="14"/>
        <v>0</v>
      </c>
      <c r="N97" s="130">
        <f t="shared" si="15"/>
        <v>12.023466175626838</v>
      </c>
    </row>
    <row r="98" spans="1:15" x14ac:dyDescent="0.2">
      <c r="A98" s="280" t="s">
        <v>361</v>
      </c>
      <c r="B98" s="56"/>
      <c r="C98" s="59" t="s">
        <v>75</v>
      </c>
      <c r="D98" s="36"/>
      <c r="E98" s="36" t="s">
        <v>177</v>
      </c>
      <c r="F98" s="36"/>
      <c r="G98" s="382">
        <v>0</v>
      </c>
      <c r="H98" s="36"/>
      <c r="I98" s="214">
        <v>0</v>
      </c>
      <c r="J98" s="130">
        <v>0</v>
      </c>
      <c r="K98" s="142"/>
      <c r="L98" s="70">
        <v>0</v>
      </c>
      <c r="M98" s="17">
        <f t="shared" si="14"/>
        <v>0</v>
      </c>
      <c r="N98" s="130">
        <f t="shared" si="15"/>
        <v>0</v>
      </c>
    </row>
    <row r="99" spans="1:15" x14ac:dyDescent="0.2">
      <c r="A99" s="280" t="s">
        <v>362</v>
      </c>
      <c r="B99" s="55"/>
      <c r="C99" s="59" t="s">
        <v>76</v>
      </c>
      <c r="D99" s="36"/>
      <c r="E99" s="36" t="s">
        <v>178</v>
      </c>
      <c r="F99" s="36"/>
      <c r="G99" s="382">
        <v>0</v>
      </c>
      <c r="H99" s="36"/>
      <c r="I99" s="214">
        <v>0</v>
      </c>
      <c r="J99" s="130">
        <v>0</v>
      </c>
      <c r="K99" s="142"/>
      <c r="L99" s="70">
        <v>0</v>
      </c>
      <c r="M99" s="17">
        <f t="shared" si="14"/>
        <v>0</v>
      </c>
      <c r="N99" s="130">
        <f t="shared" si="15"/>
        <v>0</v>
      </c>
    </row>
    <row r="100" spans="1:15" x14ac:dyDescent="0.2">
      <c r="A100" s="280" t="s">
        <v>363</v>
      </c>
      <c r="B100" s="55"/>
      <c r="C100" s="59"/>
      <c r="D100" s="36" t="s">
        <v>259</v>
      </c>
      <c r="E100" s="36"/>
      <c r="F100" s="36"/>
      <c r="G100" s="382">
        <v>0</v>
      </c>
      <c r="H100" s="36"/>
      <c r="I100" s="214">
        <v>0</v>
      </c>
      <c r="J100" s="130">
        <v>0</v>
      </c>
      <c r="K100" s="142"/>
      <c r="L100" s="70">
        <v>0</v>
      </c>
      <c r="M100" s="17">
        <f t="shared" si="14"/>
        <v>0</v>
      </c>
      <c r="N100" s="130">
        <f t="shared" si="15"/>
        <v>0</v>
      </c>
    </row>
    <row r="101" spans="1:15" x14ac:dyDescent="0.2">
      <c r="A101" s="280" t="s">
        <v>364</v>
      </c>
      <c r="B101" s="55"/>
      <c r="C101" s="59"/>
      <c r="D101" s="36" t="s">
        <v>83</v>
      </c>
      <c r="E101" s="36"/>
      <c r="F101" s="36"/>
      <c r="G101" s="382">
        <v>0</v>
      </c>
      <c r="H101" s="36"/>
      <c r="I101" s="214">
        <v>0</v>
      </c>
      <c r="J101" s="130">
        <v>0</v>
      </c>
      <c r="K101" s="142"/>
      <c r="L101" s="70">
        <v>0</v>
      </c>
      <c r="M101" s="17">
        <f t="shared" si="14"/>
        <v>0</v>
      </c>
      <c r="N101" s="130">
        <f t="shared" si="15"/>
        <v>0</v>
      </c>
    </row>
    <row r="102" spans="1:15" x14ac:dyDescent="0.2">
      <c r="A102" s="280" t="s">
        <v>365</v>
      </c>
      <c r="B102" s="55"/>
      <c r="C102" s="59" t="s">
        <v>85</v>
      </c>
      <c r="D102" s="36" t="s">
        <v>85</v>
      </c>
      <c r="E102" s="36"/>
      <c r="F102" s="36"/>
      <c r="G102" s="382">
        <v>0</v>
      </c>
      <c r="H102" s="36"/>
      <c r="I102" s="214">
        <v>0</v>
      </c>
      <c r="J102" s="130">
        <v>0</v>
      </c>
      <c r="K102" s="142"/>
      <c r="L102" s="70">
        <v>0</v>
      </c>
      <c r="M102" s="17">
        <f t="shared" si="14"/>
        <v>0</v>
      </c>
      <c r="N102" s="130">
        <f t="shared" si="15"/>
        <v>0</v>
      </c>
    </row>
    <row r="103" spans="1:15" x14ac:dyDescent="0.2">
      <c r="A103" s="280" t="s">
        <v>366</v>
      </c>
      <c r="B103" s="56"/>
      <c r="C103" s="102" t="s">
        <v>77</v>
      </c>
      <c r="D103" s="37" t="s">
        <v>242</v>
      </c>
      <c r="E103" s="37"/>
      <c r="F103" s="37"/>
      <c r="G103" s="385">
        <v>24</v>
      </c>
      <c r="H103" s="37"/>
      <c r="I103" s="215">
        <v>57.692277227722933</v>
      </c>
      <c r="J103" s="147">
        <v>0</v>
      </c>
      <c r="K103" s="374"/>
      <c r="L103" s="72">
        <v>8.43</v>
      </c>
      <c r="M103" s="19">
        <f t="shared" si="14"/>
        <v>57.692277227722933</v>
      </c>
      <c r="N103" s="147">
        <f t="shared" si="15"/>
        <v>0</v>
      </c>
    </row>
    <row r="104" spans="1:15" s="2" customFormat="1" x14ac:dyDescent="0.2">
      <c r="B104" s="57" t="s">
        <v>108</v>
      </c>
      <c r="C104" s="61"/>
      <c r="D104" s="47"/>
      <c r="E104" s="47"/>
      <c r="F104" s="47"/>
      <c r="G104" s="384">
        <f t="shared" ref="G104:J104" si="16">SUM(G86:G103)</f>
        <v>435.83844999999798</v>
      </c>
      <c r="H104" s="47"/>
      <c r="I104" s="216">
        <f t="shared" si="16"/>
        <v>477.48298110552145</v>
      </c>
      <c r="J104" s="143">
        <f t="shared" si="16"/>
        <v>14.015466175626837</v>
      </c>
      <c r="K104" s="46"/>
      <c r="L104" s="74">
        <f>SUM(L86:L103)</f>
        <v>152.78</v>
      </c>
      <c r="M104" s="45">
        <f t="shared" ref="M104:N104" si="17">SUM(M86:M103)</f>
        <v>477.48298110552145</v>
      </c>
      <c r="N104" s="143">
        <f t="shared" si="17"/>
        <v>14.015466175626837</v>
      </c>
    </row>
    <row r="105" spans="1:15" x14ac:dyDescent="0.2">
      <c r="B105" s="132"/>
      <c r="C105" s="132"/>
      <c r="D105" s="132"/>
      <c r="E105" s="132"/>
      <c r="F105" s="132"/>
      <c r="G105" s="386"/>
      <c r="H105" s="132"/>
      <c r="I105" s="282"/>
      <c r="J105" s="135"/>
      <c r="K105" s="133"/>
      <c r="L105" s="133"/>
      <c r="M105" s="133"/>
      <c r="N105" s="133"/>
      <c r="O105" s="50"/>
    </row>
    <row r="106" spans="1:15" x14ac:dyDescent="0.2">
      <c r="B106" s="52" t="s">
        <v>100</v>
      </c>
      <c r="C106" s="58"/>
      <c r="D106" s="99"/>
      <c r="E106" s="54"/>
      <c r="F106" s="54"/>
      <c r="G106" s="381"/>
      <c r="H106" s="42"/>
      <c r="I106" s="213"/>
      <c r="J106" s="146"/>
      <c r="K106" s="35"/>
      <c r="L106" s="76"/>
      <c r="M106" s="40"/>
      <c r="N106" s="146"/>
    </row>
    <row r="107" spans="1:15" x14ac:dyDescent="0.2">
      <c r="A107" s="280" t="s">
        <v>380</v>
      </c>
      <c r="B107" s="55"/>
      <c r="C107" s="59" t="s">
        <v>90</v>
      </c>
      <c r="D107" s="36" t="s">
        <v>180</v>
      </c>
      <c r="E107" s="36"/>
      <c r="F107" s="36"/>
      <c r="G107" s="382">
        <v>1.3329687500000003</v>
      </c>
      <c r="H107" s="36"/>
      <c r="I107" s="214">
        <v>25.689343678752067</v>
      </c>
      <c r="J107" s="130">
        <v>6.81862917146145</v>
      </c>
      <c r="K107" s="142"/>
      <c r="L107" s="70">
        <v>0.16</v>
      </c>
      <c r="M107" s="17">
        <v>25.689343678752067</v>
      </c>
      <c r="N107" s="130">
        <f t="shared" ref="N107" si="18">J107</f>
        <v>6.81862917146145</v>
      </c>
    </row>
    <row r="108" spans="1:15" ht="13.5" thickBot="1" x14ac:dyDescent="0.25">
      <c r="B108" s="53"/>
      <c r="C108" s="63"/>
      <c r="D108" s="37"/>
      <c r="E108" s="37"/>
      <c r="F108" s="37"/>
      <c r="G108" s="385"/>
      <c r="H108" s="37"/>
      <c r="I108" s="215"/>
      <c r="J108" s="147"/>
      <c r="K108" s="375"/>
      <c r="L108" s="72"/>
      <c r="M108" s="19"/>
      <c r="N108" s="147"/>
    </row>
    <row r="109" spans="1:15" s="2" customFormat="1" x14ac:dyDescent="0.2">
      <c r="B109" s="9" t="str">
        <f>B7</f>
        <v>School of Arts and Humanities</v>
      </c>
      <c r="C109" s="64"/>
      <c r="D109" s="51"/>
      <c r="E109" s="51"/>
      <c r="F109" s="51"/>
      <c r="G109" s="387">
        <f>G28</f>
        <v>253.12719047619061</v>
      </c>
      <c r="H109" s="51"/>
      <c r="I109" s="218">
        <f>I28</f>
        <v>2262.4850425533209</v>
      </c>
      <c r="J109" s="148">
        <f>J28</f>
        <v>46.744844023123925</v>
      </c>
      <c r="K109" s="114"/>
      <c r="L109" s="78">
        <f>L28</f>
        <v>2.6699999999999995</v>
      </c>
      <c r="M109" s="20">
        <f>M28</f>
        <v>2262.4850425533209</v>
      </c>
      <c r="N109" s="148">
        <f>N28</f>
        <v>46.744844023123925</v>
      </c>
    </row>
    <row r="110" spans="1:15" s="2" customFormat="1" x14ac:dyDescent="0.2">
      <c r="B110" s="12" t="str">
        <f>B30</f>
        <v>School of Humanities and Social Sciences</v>
      </c>
      <c r="C110" s="65"/>
      <c r="D110" s="32"/>
      <c r="E110" s="32"/>
      <c r="F110" s="32"/>
      <c r="G110" s="388">
        <f>G49</f>
        <v>91.157809523809476</v>
      </c>
      <c r="H110" s="32"/>
      <c r="I110" s="219">
        <f>I49</f>
        <v>2121.332342748492</v>
      </c>
      <c r="J110" s="149">
        <f>J49</f>
        <v>174.57788481892965</v>
      </c>
      <c r="K110" s="144"/>
      <c r="L110" s="79">
        <f>L49</f>
        <v>2.4399999999999995</v>
      </c>
      <c r="M110" s="18">
        <f>M49</f>
        <v>2121.332342748492</v>
      </c>
      <c r="N110" s="149">
        <f>N49</f>
        <v>174.57788481892965</v>
      </c>
    </row>
    <row r="111" spans="1:15" s="2" customFormat="1" x14ac:dyDescent="0.2">
      <c r="B111" s="12" t="str">
        <f>B51</f>
        <v>School of Physical Sciences</v>
      </c>
      <c r="C111" s="65"/>
      <c r="D111" s="32"/>
      <c r="E111" s="32"/>
      <c r="F111" s="32"/>
      <c r="G111" s="388">
        <f>G61</f>
        <v>313.76020187932829</v>
      </c>
      <c r="H111" s="32"/>
      <c r="I111" s="219">
        <f>I61</f>
        <v>2098.1678179626142</v>
      </c>
      <c r="J111" s="149">
        <f>J61</f>
        <v>102.43501287769486</v>
      </c>
      <c r="K111" s="144"/>
      <c r="L111" s="79">
        <f>L61</f>
        <v>2.04</v>
      </c>
      <c r="M111" s="18">
        <f>M61</f>
        <v>2098.1678179626142</v>
      </c>
      <c r="N111" s="149">
        <f>N61</f>
        <v>102.43501287769486</v>
      </c>
    </row>
    <row r="112" spans="1:15" s="2" customFormat="1" x14ac:dyDescent="0.2">
      <c r="B112" s="12" t="str">
        <f>B63</f>
        <v>School of Technology</v>
      </c>
      <c r="C112" s="65"/>
      <c r="D112" s="32"/>
      <c r="E112" s="32"/>
      <c r="F112" s="32"/>
      <c r="G112" s="388">
        <f>G69</f>
        <v>344.24746478733425</v>
      </c>
      <c r="H112" s="32"/>
      <c r="I112" s="219">
        <f>I69</f>
        <v>1229.2333259122368</v>
      </c>
      <c r="J112" s="149">
        <f>J69</f>
        <v>167.19744469056536</v>
      </c>
      <c r="K112" s="144"/>
      <c r="L112" s="79">
        <f>L69</f>
        <v>3.2800000000000002</v>
      </c>
      <c r="M112" s="18">
        <f>M69</f>
        <v>1229.2333259122368</v>
      </c>
      <c r="N112" s="149">
        <f>N69</f>
        <v>167.19744469056536</v>
      </c>
    </row>
    <row r="113" spans="2:14" s="2" customFormat="1" x14ac:dyDescent="0.2">
      <c r="B113" s="12" t="str">
        <f>B71</f>
        <v>School of Biological Sciences</v>
      </c>
      <c r="C113" s="65"/>
      <c r="D113" s="32"/>
      <c r="E113" s="32"/>
      <c r="F113" s="32"/>
      <c r="G113" s="388">
        <f>G83</f>
        <v>266.46013333333218</v>
      </c>
      <c r="H113" s="32"/>
      <c r="I113" s="219">
        <f>I83</f>
        <v>1825.5601460389862</v>
      </c>
      <c r="J113" s="149">
        <f>J83</f>
        <v>0.38471824259789877</v>
      </c>
      <c r="K113" s="144"/>
      <c r="L113" s="79">
        <f>L83</f>
        <v>69.38</v>
      </c>
      <c r="M113" s="18">
        <f>M83</f>
        <v>1825.5601460389862</v>
      </c>
      <c r="N113" s="149">
        <f>N83</f>
        <v>0.38471824259789877</v>
      </c>
    </row>
    <row r="114" spans="2:14" s="2" customFormat="1" x14ac:dyDescent="0.2">
      <c r="B114" s="12" t="str">
        <f>B85</f>
        <v>School of Clinical Medicine</v>
      </c>
      <c r="C114" s="65"/>
      <c r="D114" s="32"/>
      <c r="E114" s="32"/>
      <c r="F114" s="32"/>
      <c r="G114" s="388">
        <f>G104</f>
        <v>435.83844999999798</v>
      </c>
      <c r="H114" s="32"/>
      <c r="I114" s="219">
        <f>I104</f>
        <v>477.48298110552145</v>
      </c>
      <c r="J114" s="149">
        <f>J104</f>
        <v>14.015466175626837</v>
      </c>
      <c r="K114" s="144"/>
      <c r="L114" s="79">
        <f>L104</f>
        <v>152.78</v>
      </c>
      <c r="M114" s="18">
        <f>M104</f>
        <v>477.48298110552145</v>
      </c>
      <c r="N114" s="149">
        <f>N104</f>
        <v>14.015466175626837</v>
      </c>
    </row>
    <row r="115" spans="2:14" s="2" customFormat="1" ht="13.5" thickBot="1" x14ac:dyDescent="0.25">
      <c r="B115" s="14" t="str">
        <f>B106</f>
        <v>Unattached to a School - Continuing Education</v>
      </c>
      <c r="C115" s="66"/>
      <c r="D115" s="112"/>
      <c r="E115" s="112"/>
      <c r="F115" s="112"/>
      <c r="G115" s="389">
        <f>G107</f>
        <v>1.3329687500000003</v>
      </c>
      <c r="H115" s="112"/>
      <c r="I115" s="377">
        <f>I107</f>
        <v>25.689343678752067</v>
      </c>
      <c r="J115" s="150">
        <f>J107</f>
        <v>6.81862917146145</v>
      </c>
      <c r="K115" s="145"/>
      <c r="L115" s="80">
        <f>L107</f>
        <v>0.16</v>
      </c>
      <c r="M115" s="21">
        <f>M107</f>
        <v>25.689343678752067</v>
      </c>
      <c r="N115" s="150">
        <f>N107</f>
        <v>6.81862917146145</v>
      </c>
    </row>
    <row r="116" spans="2:14" ht="13.5" thickBot="1" x14ac:dyDescent="0.25">
      <c r="B116" s="56"/>
      <c r="C116" s="67"/>
      <c r="D116" s="50"/>
      <c r="E116" s="50"/>
      <c r="F116" s="50"/>
      <c r="G116" s="383"/>
      <c r="H116" s="50"/>
      <c r="I116" s="217"/>
      <c r="J116" s="142"/>
      <c r="K116" s="35"/>
      <c r="L116" s="81"/>
      <c r="M116" s="22"/>
      <c r="N116" s="142"/>
    </row>
    <row r="117" spans="2:14" s="139" customFormat="1" ht="15.75" thickBot="1" x14ac:dyDescent="0.3">
      <c r="B117" s="136" t="s">
        <v>101</v>
      </c>
      <c r="C117" s="137"/>
      <c r="D117" s="138"/>
      <c r="E117" s="138"/>
      <c r="F117" s="138"/>
      <c r="G117" s="390">
        <f>SUM(G109:G115)</f>
        <v>1705.9242187499926</v>
      </c>
      <c r="H117" s="138"/>
      <c r="I117" s="378">
        <f>SUM(I109:I115)</f>
        <v>10039.950999999923</v>
      </c>
      <c r="J117" s="368">
        <f>SUM(J109:J115)</f>
        <v>512.17399999999998</v>
      </c>
      <c r="K117" s="304"/>
      <c r="L117" s="301">
        <f>SUM(L109:L115)</f>
        <v>232.75</v>
      </c>
      <c r="M117" s="307">
        <f>SUM(M109:M115)</f>
        <v>10039.950999999923</v>
      </c>
      <c r="N117" s="368">
        <f>SUM(N109:N115)</f>
        <v>512.17399999999998</v>
      </c>
    </row>
    <row r="120" spans="2:14" s="240" customFormat="1" x14ac:dyDescent="0.2">
      <c r="B120" s="369" t="s">
        <v>413</v>
      </c>
    </row>
    <row r="121" spans="2:14" s="240" customFormat="1" x14ac:dyDescent="0.2">
      <c r="B121" s="240" t="s">
        <v>243</v>
      </c>
    </row>
    <row r="122" spans="2:14" s="240" customFormat="1" x14ac:dyDescent="0.2">
      <c r="D122" s="240" t="s">
        <v>205</v>
      </c>
      <c r="E122" s="240" t="s">
        <v>225</v>
      </c>
    </row>
    <row r="123" spans="2:14" s="240" customFormat="1" x14ac:dyDescent="0.2">
      <c r="D123" s="240" t="s">
        <v>205</v>
      </c>
      <c r="E123" s="240" t="s">
        <v>244</v>
      </c>
    </row>
    <row r="124" spans="2:14" s="240" customFormat="1" x14ac:dyDescent="0.2">
      <c r="D124" s="240" t="s">
        <v>205</v>
      </c>
      <c r="E124" s="240" t="s">
        <v>206</v>
      </c>
    </row>
    <row r="125" spans="2:14" s="240" customFormat="1" x14ac:dyDescent="0.2">
      <c r="D125" s="240" t="s">
        <v>205</v>
      </c>
      <c r="E125" s="240" t="s">
        <v>245</v>
      </c>
    </row>
    <row r="126" spans="2:14" s="240" customFormat="1" x14ac:dyDescent="0.2">
      <c r="D126" s="240" t="s">
        <v>205</v>
      </c>
      <c r="E126" s="240" t="s">
        <v>256</v>
      </c>
    </row>
    <row r="127" spans="2:14" s="240" customFormat="1" x14ac:dyDescent="0.2">
      <c r="B127" s="397" t="s">
        <v>401</v>
      </c>
      <c r="C127" s="397"/>
      <c r="D127" s="397"/>
      <c r="E127" s="397"/>
      <c r="F127" s="397"/>
      <c r="G127" s="397"/>
      <c r="H127" s="397"/>
      <c r="I127" s="397"/>
      <c r="J127" s="397"/>
      <c r="K127" s="397"/>
      <c r="L127" s="397"/>
      <c r="M127" s="397"/>
      <c r="N127" s="397"/>
    </row>
    <row r="128" spans="2:14" s="240" customFormat="1" x14ac:dyDescent="0.2">
      <c r="B128" s="397"/>
      <c r="C128" s="397"/>
      <c r="D128" s="397"/>
      <c r="E128" s="397"/>
      <c r="F128" s="397"/>
      <c r="G128" s="397"/>
      <c r="H128" s="397"/>
      <c r="I128" s="397"/>
      <c r="J128" s="397"/>
      <c r="K128" s="397"/>
      <c r="L128" s="397"/>
      <c r="M128" s="397"/>
      <c r="N128" s="397"/>
    </row>
    <row r="129" spans="2:14" s="240" customFormat="1" x14ac:dyDescent="0.2">
      <c r="B129" s="397"/>
      <c r="C129" s="397"/>
      <c r="D129" s="397"/>
      <c r="E129" s="397"/>
      <c r="F129" s="397"/>
      <c r="G129" s="397"/>
      <c r="H129" s="397"/>
      <c r="I129" s="397"/>
      <c r="J129" s="397"/>
      <c r="K129" s="397"/>
      <c r="L129" s="397"/>
      <c r="M129" s="397"/>
      <c r="N129" s="397"/>
    </row>
    <row r="130" spans="2:14" s="240" customFormat="1" x14ac:dyDescent="0.2">
      <c r="B130" s="240" t="s">
        <v>402</v>
      </c>
    </row>
    <row r="131" spans="2:14" s="240" customFormat="1" x14ac:dyDescent="0.2">
      <c r="D131" s="240" t="s">
        <v>205</v>
      </c>
      <c r="E131" s="240" t="s">
        <v>247</v>
      </c>
    </row>
    <row r="132" spans="2:14" s="240" customFormat="1" x14ac:dyDescent="0.2">
      <c r="D132" s="240" t="s">
        <v>205</v>
      </c>
      <c r="E132" s="240" t="s">
        <v>403</v>
      </c>
    </row>
    <row r="133" spans="2:14" s="240" customFormat="1" x14ac:dyDescent="0.2">
      <c r="D133" s="240" t="s">
        <v>205</v>
      </c>
      <c r="E133" s="240" t="s">
        <v>249</v>
      </c>
    </row>
    <row r="134" spans="2:14" s="240" customFormat="1" x14ac:dyDescent="0.2">
      <c r="D134" s="240" t="s">
        <v>205</v>
      </c>
      <c r="E134" s="397" t="s">
        <v>414</v>
      </c>
      <c r="F134" s="397"/>
      <c r="G134" s="397"/>
      <c r="H134" s="397"/>
      <c r="I134" s="397"/>
      <c r="J134" s="397"/>
      <c r="K134" s="397"/>
      <c r="L134" s="397"/>
      <c r="M134" s="397"/>
      <c r="N134" s="397"/>
    </row>
    <row r="135" spans="2:14" s="240" customFormat="1" x14ac:dyDescent="0.2">
      <c r="E135" s="397"/>
      <c r="F135" s="397"/>
      <c r="G135" s="397"/>
      <c r="H135" s="397"/>
      <c r="I135" s="397"/>
      <c r="J135" s="397"/>
      <c r="K135" s="397"/>
      <c r="L135" s="397"/>
      <c r="M135" s="397"/>
      <c r="N135" s="397"/>
    </row>
    <row r="136" spans="2:14" s="240" customFormat="1" x14ac:dyDescent="0.2">
      <c r="E136" s="397"/>
      <c r="F136" s="397"/>
      <c r="G136" s="397"/>
      <c r="H136" s="397"/>
      <c r="I136" s="397"/>
      <c r="J136" s="397"/>
      <c r="K136" s="397"/>
      <c r="L136" s="397"/>
      <c r="M136" s="397"/>
      <c r="N136" s="397"/>
    </row>
    <row r="137" spans="2:14" s="240" customFormat="1" x14ac:dyDescent="0.2">
      <c r="D137" s="240" t="s">
        <v>205</v>
      </c>
      <c r="E137" s="397" t="s">
        <v>404</v>
      </c>
      <c r="F137" s="397"/>
      <c r="G137" s="397"/>
      <c r="H137" s="397"/>
      <c r="I137" s="397"/>
      <c r="J137" s="397"/>
      <c r="K137" s="397"/>
      <c r="L137" s="397"/>
      <c r="M137" s="397"/>
      <c r="N137" s="397"/>
    </row>
    <row r="138" spans="2:14" s="240" customFormat="1" x14ac:dyDescent="0.2">
      <c r="E138" s="397"/>
      <c r="F138" s="397"/>
      <c r="G138" s="397"/>
      <c r="H138" s="397"/>
      <c r="I138" s="397"/>
      <c r="J138" s="397"/>
      <c r="K138" s="397"/>
      <c r="L138" s="397"/>
      <c r="M138" s="397"/>
      <c r="N138" s="397"/>
    </row>
    <row r="139" spans="2:14" s="240" customFormat="1" x14ac:dyDescent="0.2">
      <c r="E139" s="397"/>
      <c r="F139" s="397"/>
      <c r="G139" s="397"/>
      <c r="H139" s="397"/>
      <c r="I139" s="397"/>
      <c r="J139" s="397"/>
      <c r="K139" s="397"/>
      <c r="L139" s="397"/>
      <c r="M139" s="397"/>
      <c r="N139" s="397"/>
    </row>
    <row r="140" spans="2:14" s="240" customFormat="1" ht="12.75" customHeight="1" x14ac:dyDescent="0.2">
      <c r="B140" s="397" t="s">
        <v>429</v>
      </c>
      <c r="C140" s="397"/>
      <c r="D140" s="397"/>
      <c r="E140" s="397"/>
      <c r="F140" s="397"/>
      <c r="G140" s="397"/>
      <c r="H140" s="397"/>
      <c r="I140" s="397"/>
      <c r="J140" s="397"/>
      <c r="K140" s="397"/>
      <c r="L140" s="397"/>
      <c r="M140" s="397"/>
      <c r="N140" s="397"/>
    </row>
    <row r="141" spans="2:14" s="240" customFormat="1" x14ac:dyDescent="0.2">
      <c r="B141" s="397"/>
      <c r="C141" s="397"/>
      <c r="D141" s="397"/>
      <c r="E141" s="397"/>
      <c r="F141" s="397"/>
      <c r="G141" s="397"/>
      <c r="H141" s="397"/>
      <c r="I141" s="397"/>
      <c r="J141" s="397"/>
      <c r="K141" s="397"/>
      <c r="L141" s="397"/>
      <c r="M141" s="397"/>
      <c r="N141" s="397"/>
    </row>
    <row r="142" spans="2:14" s="240" customFormat="1" x14ac:dyDescent="0.2">
      <c r="B142" s="397"/>
      <c r="C142" s="397"/>
      <c r="D142" s="397"/>
      <c r="E142" s="397"/>
      <c r="F142" s="397"/>
      <c r="G142" s="397"/>
      <c r="H142" s="397"/>
      <c r="I142" s="397"/>
      <c r="J142" s="397"/>
      <c r="K142" s="397"/>
      <c r="L142" s="397"/>
      <c r="M142" s="397"/>
      <c r="N142" s="397"/>
    </row>
    <row r="143" spans="2:14" s="240" customFormat="1" x14ac:dyDescent="0.2">
      <c r="B143" s="397"/>
      <c r="C143" s="397"/>
      <c r="D143" s="397"/>
      <c r="E143" s="397"/>
      <c r="F143" s="397"/>
      <c r="G143" s="397"/>
      <c r="H143" s="397"/>
      <c r="I143" s="397"/>
      <c r="J143" s="397"/>
      <c r="K143" s="397"/>
      <c r="L143" s="397"/>
      <c r="M143" s="397"/>
      <c r="N143" s="397"/>
    </row>
    <row r="144" spans="2:14" ht="12.75" customHeight="1" x14ac:dyDescent="0.2">
      <c r="B144" s="397" t="s">
        <v>269</v>
      </c>
      <c r="C144" s="397"/>
      <c r="D144" s="397"/>
      <c r="E144" s="397"/>
      <c r="F144" s="397"/>
      <c r="G144" s="397"/>
      <c r="H144" s="397"/>
      <c r="I144" s="397"/>
      <c r="J144" s="397"/>
      <c r="K144" s="397"/>
      <c r="L144" s="397"/>
      <c r="M144" s="397"/>
      <c r="N144" s="397"/>
    </row>
    <row r="145" spans="2:14" ht="12.75" customHeight="1" x14ac:dyDescent="0.2">
      <c r="B145" s="397"/>
      <c r="C145" s="397"/>
      <c r="D145" s="397"/>
      <c r="E145" s="397"/>
      <c r="F145" s="397"/>
      <c r="G145" s="397"/>
      <c r="H145" s="397"/>
      <c r="I145" s="397"/>
      <c r="J145" s="397"/>
      <c r="K145" s="397"/>
      <c r="L145" s="397"/>
      <c r="M145" s="397"/>
      <c r="N145" s="397"/>
    </row>
    <row r="146" spans="2:14" x14ac:dyDescent="0.2">
      <c r="B146" s="397" t="s">
        <v>270</v>
      </c>
      <c r="C146" s="397"/>
      <c r="D146" s="397"/>
      <c r="E146" s="397"/>
      <c r="F146" s="397"/>
      <c r="G146" s="397"/>
      <c r="H146" s="397"/>
      <c r="I146" s="397"/>
      <c r="J146" s="397"/>
      <c r="K146" s="397"/>
      <c r="L146" s="397"/>
      <c r="M146" s="397"/>
      <c r="N146" s="397"/>
    </row>
    <row r="147" spans="2:14" x14ac:dyDescent="0.2">
      <c r="B147" s="397"/>
      <c r="C147" s="397"/>
      <c r="D147" s="397"/>
      <c r="E147" s="397"/>
      <c r="F147" s="397"/>
      <c r="G147" s="397"/>
      <c r="H147" s="397"/>
      <c r="I147" s="397"/>
      <c r="J147" s="397"/>
      <c r="K147" s="397"/>
      <c r="L147" s="397"/>
      <c r="M147" s="397"/>
      <c r="N147" s="397"/>
    </row>
    <row r="148" spans="2:14" ht="12.75" customHeight="1" x14ac:dyDescent="0.2">
      <c r="B148" s="397" t="s">
        <v>271</v>
      </c>
      <c r="C148" s="397"/>
      <c r="D148" s="397"/>
      <c r="E148" s="397"/>
      <c r="F148" s="397"/>
      <c r="G148" s="397"/>
      <c r="H148" s="397"/>
      <c r="I148" s="397"/>
      <c r="J148" s="397"/>
      <c r="K148" s="397"/>
      <c r="L148" s="397"/>
      <c r="M148" s="397"/>
      <c r="N148" s="397"/>
    </row>
    <row r="149" spans="2:14" ht="12.75" customHeight="1" x14ac:dyDescent="0.2">
      <c r="B149" s="397"/>
      <c r="C149" s="397"/>
      <c r="D149" s="397"/>
      <c r="E149" s="397"/>
      <c r="F149" s="397"/>
      <c r="G149" s="397"/>
      <c r="H149" s="397"/>
      <c r="I149" s="397"/>
      <c r="J149" s="397"/>
      <c r="K149" s="397"/>
      <c r="L149" s="397"/>
      <c r="M149" s="397"/>
      <c r="N149" s="397"/>
    </row>
    <row r="150" spans="2:14" x14ac:dyDescent="0.2">
      <c r="B150" s="362"/>
      <c r="C150" s="362"/>
      <c r="D150" s="362"/>
      <c r="E150" s="362"/>
      <c r="F150" s="362"/>
      <c r="G150" s="362"/>
      <c r="H150" s="362"/>
      <c r="I150" s="362"/>
      <c r="J150" s="362"/>
      <c r="K150" s="362"/>
      <c r="L150" s="362"/>
      <c r="M150" s="362"/>
      <c r="N150" s="362"/>
    </row>
  </sheetData>
  <mergeCells count="12">
    <mergeCell ref="B1:N2"/>
    <mergeCell ref="B4:F6"/>
    <mergeCell ref="I4:J4"/>
    <mergeCell ref="L4:N4"/>
    <mergeCell ref="L5:M5"/>
    <mergeCell ref="B148:N149"/>
    <mergeCell ref="B127:N129"/>
    <mergeCell ref="E134:N136"/>
    <mergeCell ref="E137:N139"/>
    <mergeCell ref="B144:N145"/>
    <mergeCell ref="B146:N147"/>
    <mergeCell ref="B140:N143"/>
  </mergeCells>
  <pageMargins left="0.70866141732283472" right="0.70866141732283472" top="0.74803149606299213" bottom="0.74803149606299213" header="0.31496062992125984" footer="0.31496062992125984"/>
  <pageSetup paperSize="9" scale="61" fitToHeight="0" orientation="portrait" r:id="rId1"/>
  <headerFooter scaleWithDoc="0">
    <oddHeader>&amp;R&amp;A</oddHeader>
  </headerFooter>
  <rowBreaks count="1" manualBreakCount="1">
    <brk id="84" min="1"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5"/>
  <sheetViews>
    <sheetView topLeftCell="B1" zoomScaleNormal="100" workbookViewId="0">
      <selection activeCell="B1" sqref="B1"/>
    </sheetView>
  </sheetViews>
  <sheetFormatPr defaultRowHeight="12.75" x14ac:dyDescent="0.2"/>
  <cols>
    <col min="1" max="1" width="9.140625" style="280" hidden="1" customWidth="1"/>
    <col min="2" max="2" width="1.7109375" customWidth="1"/>
    <col min="3" max="3" width="53.42578125" hidden="1" customWidth="1"/>
    <col min="4" max="5" width="1.7109375" customWidth="1"/>
    <col min="6" max="6" width="50" customWidth="1"/>
    <col min="7" max="10" width="12.7109375" customWidth="1"/>
    <col min="11" max="11" width="2.7109375" customWidth="1"/>
    <col min="12" max="15" width="12.7109375" customWidth="1"/>
    <col min="16" max="16" width="2.7109375" customWidth="1"/>
    <col min="17" max="20" width="12.7109375" customWidth="1"/>
    <col min="21" max="21" width="2.7109375" customWidth="1"/>
    <col min="22" max="22" width="12.7109375" style="221" customWidth="1"/>
  </cols>
  <sheetData>
    <row r="1" spans="1:22" s="3" customFormat="1" ht="15" customHeight="1" x14ac:dyDescent="0.25">
      <c r="B1" s="249" t="s">
        <v>423</v>
      </c>
      <c r="C1" s="250"/>
      <c r="D1" s="250"/>
      <c r="E1" s="250"/>
      <c r="F1" s="250"/>
      <c r="G1" s="250"/>
      <c r="H1" s="250"/>
      <c r="I1" s="250"/>
      <c r="J1" s="250"/>
      <c r="K1" s="250"/>
      <c r="L1" s="250"/>
      <c r="M1" s="250"/>
      <c r="N1" s="250"/>
      <c r="O1" s="250"/>
      <c r="P1" s="250"/>
      <c r="Q1" s="250"/>
      <c r="R1" s="250"/>
      <c r="S1" s="250"/>
      <c r="T1" s="250"/>
      <c r="U1" s="250"/>
      <c r="V1" s="250"/>
    </row>
    <row r="2" spans="1:22" ht="13.5" thickBot="1" x14ac:dyDescent="0.25"/>
    <row r="3" spans="1:22" x14ac:dyDescent="0.2">
      <c r="B3" s="398" t="s">
        <v>197</v>
      </c>
      <c r="C3" s="399"/>
      <c r="D3" s="399"/>
      <c r="E3" s="399"/>
      <c r="F3" s="400"/>
      <c r="G3" s="421" t="s">
        <v>0</v>
      </c>
      <c r="H3" s="422"/>
      <c r="I3" s="422"/>
      <c r="J3" s="423"/>
      <c r="K3" s="181"/>
      <c r="L3" s="421" t="s">
        <v>1</v>
      </c>
      <c r="M3" s="422"/>
      <c r="N3" s="422"/>
      <c r="O3" s="423"/>
      <c r="P3" s="183"/>
      <c r="Q3" s="421" t="s">
        <v>2</v>
      </c>
      <c r="R3" s="422"/>
      <c r="S3" s="422"/>
      <c r="T3" s="423"/>
      <c r="U3" s="183"/>
      <c r="V3" s="407" t="s">
        <v>93</v>
      </c>
    </row>
    <row r="4" spans="1:22" ht="26.25" thickBot="1" x14ac:dyDescent="0.25">
      <c r="B4" s="424"/>
      <c r="C4" s="425"/>
      <c r="D4" s="425"/>
      <c r="E4" s="425"/>
      <c r="F4" s="426"/>
      <c r="G4" s="251" t="s">
        <v>238</v>
      </c>
      <c r="H4" s="238" t="s">
        <v>201</v>
      </c>
      <c r="I4" s="392" t="s">
        <v>239</v>
      </c>
      <c r="J4" s="391" t="s">
        <v>93</v>
      </c>
      <c r="K4" s="239"/>
      <c r="L4" s="251" t="s">
        <v>238</v>
      </c>
      <c r="M4" s="252" t="s">
        <v>201</v>
      </c>
      <c r="N4" s="367" t="s">
        <v>239</v>
      </c>
      <c r="O4" s="391" t="s">
        <v>93</v>
      </c>
      <c r="P4" s="162"/>
      <c r="Q4" s="251" t="s">
        <v>238</v>
      </c>
      <c r="R4" s="252" t="s">
        <v>201</v>
      </c>
      <c r="S4" s="367" t="s">
        <v>239</v>
      </c>
      <c r="T4" s="391" t="s">
        <v>93</v>
      </c>
      <c r="U4" s="247"/>
      <c r="V4" s="427"/>
    </row>
    <row r="5" spans="1:22" s="248" customFormat="1" hidden="1" x14ac:dyDescent="0.2">
      <c r="B5" s="323"/>
      <c r="C5" s="324"/>
      <c r="D5" s="324"/>
      <c r="E5" s="324"/>
      <c r="F5" s="324"/>
      <c r="G5" s="345">
        <v>2</v>
      </c>
      <c r="H5" s="351">
        <v>3</v>
      </c>
      <c r="I5" s="393">
        <v>4</v>
      </c>
      <c r="J5" s="352"/>
      <c r="K5" s="344"/>
      <c r="L5" s="345">
        <v>5</v>
      </c>
      <c r="M5" s="347">
        <v>6</v>
      </c>
      <c r="N5" s="394">
        <v>7</v>
      </c>
      <c r="O5" s="352"/>
      <c r="P5" s="330"/>
      <c r="Q5" s="345">
        <v>8</v>
      </c>
      <c r="R5" s="347">
        <v>9</v>
      </c>
      <c r="S5" s="394">
        <v>10</v>
      </c>
      <c r="T5" s="352"/>
      <c r="U5" s="352"/>
      <c r="V5" s="332"/>
    </row>
    <row r="6" spans="1:22" x14ac:dyDescent="0.2">
      <c r="B6" s="52" t="s">
        <v>94</v>
      </c>
      <c r="C6" s="58"/>
      <c r="D6" s="42"/>
      <c r="E6" s="42"/>
      <c r="F6" s="42"/>
      <c r="G6" s="155"/>
      <c r="H6" s="198"/>
      <c r="I6" s="157"/>
      <c r="J6" s="158"/>
      <c r="K6" s="93"/>
      <c r="L6" s="155"/>
      <c r="M6" s="198"/>
      <c r="N6" s="157"/>
      <c r="O6" s="158"/>
      <c r="P6" s="337"/>
      <c r="Q6" s="155"/>
      <c r="R6" s="198"/>
      <c r="S6" s="157"/>
      <c r="T6" s="158"/>
      <c r="U6" s="253"/>
      <c r="V6" s="160"/>
    </row>
    <row r="7" spans="1:22" x14ac:dyDescent="0.2">
      <c r="A7" s="280" t="s">
        <v>284</v>
      </c>
      <c r="B7" s="55"/>
      <c r="C7" s="59" t="s">
        <v>3</v>
      </c>
      <c r="D7" s="42" t="s">
        <v>112</v>
      </c>
      <c r="E7" s="42"/>
      <c r="F7" s="42"/>
      <c r="G7" s="70">
        <v>0</v>
      </c>
      <c r="H7" s="199">
        <v>0</v>
      </c>
      <c r="I7" s="167">
        <v>0</v>
      </c>
      <c r="J7" s="146">
        <f>SUM(G7:I7)</f>
        <v>0</v>
      </c>
      <c r="K7" s="87"/>
      <c r="L7" s="76">
        <v>0</v>
      </c>
      <c r="M7" s="199">
        <v>0</v>
      </c>
      <c r="N7" s="40">
        <v>0</v>
      </c>
      <c r="O7" s="146">
        <f t="shared" ref="O7:O26" si="0">SUM(L7:N7)</f>
        <v>0</v>
      </c>
      <c r="P7" s="35"/>
      <c r="Q7" s="76">
        <v>0</v>
      </c>
      <c r="R7" s="199">
        <v>6</v>
      </c>
      <c r="S7" s="40">
        <v>0</v>
      </c>
      <c r="T7" s="146">
        <f t="shared" ref="T7:T26" si="1">SUM(Q7:S7)</f>
        <v>6</v>
      </c>
      <c r="U7" s="87"/>
      <c r="V7" s="222">
        <f>SUM(J7,O7,T7)</f>
        <v>6</v>
      </c>
    </row>
    <row r="8" spans="1:22" x14ac:dyDescent="0.2">
      <c r="A8" s="280" t="s">
        <v>285</v>
      </c>
      <c r="B8" s="55"/>
      <c r="C8" s="59" t="s">
        <v>4</v>
      </c>
      <c r="D8" s="36"/>
      <c r="E8" s="36" t="s">
        <v>113</v>
      </c>
      <c r="F8" s="36"/>
      <c r="G8" s="70">
        <v>108.00000000000088</v>
      </c>
      <c r="H8" s="200">
        <v>0</v>
      </c>
      <c r="I8" s="17">
        <v>16.999999999999982</v>
      </c>
      <c r="J8" s="130">
        <f t="shared" ref="J8:J26" si="2">SUM(G8:I8)</f>
        <v>125.00000000000087</v>
      </c>
      <c r="K8" s="87"/>
      <c r="L8" s="70">
        <v>34.058</v>
      </c>
      <c r="M8" s="200">
        <v>7.1220000000000052</v>
      </c>
      <c r="N8" s="17">
        <v>5.28</v>
      </c>
      <c r="O8" s="130">
        <f t="shared" si="0"/>
        <v>46.460000000000008</v>
      </c>
      <c r="P8" s="87"/>
      <c r="Q8" s="70">
        <v>0</v>
      </c>
      <c r="R8" s="200">
        <v>28.062999999999992</v>
      </c>
      <c r="S8" s="17">
        <v>28.501000000000005</v>
      </c>
      <c r="T8" s="130">
        <f t="shared" si="1"/>
        <v>56.563999999999993</v>
      </c>
      <c r="U8" s="87"/>
      <c r="V8" s="90">
        <f t="shared" ref="V8:V26" si="3">SUM(J8,O8,T8)</f>
        <v>228.02400000000088</v>
      </c>
    </row>
    <row r="9" spans="1:22" x14ac:dyDescent="0.2">
      <c r="A9" s="280" t="s">
        <v>286</v>
      </c>
      <c r="B9" s="55"/>
      <c r="C9" s="62" t="s">
        <v>5</v>
      </c>
      <c r="D9" s="42"/>
      <c r="E9" s="42" t="s">
        <v>114</v>
      </c>
      <c r="F9" s="42"/>
      <c r="G9" s="70">
        <v>71.000000000000242</v>
      </c>
      <c r="H9" s="200">
        <v>0</v>
      </c>
      <c r="I9" s="17">
        <v>7.0000000000000036</v>
      </c>
      <c r="J9" s="130">
        <f t="shared" si="2"/>
        <v>78.000000000000242</v>
      </c>
      <c r="K9" s="87"/>
      <c r="L9" s="70">
        <v>1.9999999999999998</v>
      </c>
      <c r="M9" s="200">
        <v>0</v>
      </c>
      <c r="N9" s="17">
        <v>0</v>
      </c>
      <c r="O9" s="130">
        <f t="shared" si="0"/>
        <v>1.9999999999999998</v>
      </c>
      <c r="P9" s="87"/>
      <c r="Q9" s="70">
        <v>0</v>
      </c>
      <c r="R9" s="200">
        <v>33.587999999999958</v>
      </c>
      <c r="S9" s="17">
        <v>7</v>
      </c>
      <c r="T9" s="130">
        <f t="shared" si="1"/>
        <v>40.587999999999958</v>
      </c>
      <c r="U9" s="87"/>
      <c r="V9" s="90">
        <f t="shared" si="3"/>
        <v>120.58800000000019</v>
      </c>
    </row>
    <row r="10" spans="1:22" x14ac:dyDescent="0.2">
      <c r="A10" s="280" t="s">
        <v>287</v>
      </c>
      <c r="B10" s="55"/>
      <c r="C10" s="59" t="s">
        <v>6</v>
      </c>
      <c r="D10" s="36" t="s">
        <v>115</v>
      </c>
      <c r="E10" s="36"/>
      <c r="F10" s="36"/>
      <c r="G10" s="70">
        <v>75.453571428571564</v>
      </c>
      <c r="H10" s="200">
        <v>0</v>
      </c>
      <c r="I10" s="17">
        <v>4.450000000000002</v>
      </c>
      <c r="J10" s="130">
        <f t="shared" si="2"/>
        <v>79.903571428571567</v>
      </c>
      <c r="K10" s="87"/>
      <c r="L10" s="70">
        <v>0</v>
      </c>
      <c r="M10" s="200">
        <v>0</v>
      </c>
      <c r="N10" s="17">
        <v>0</v>
      </c>
      <c r="O10" s="130">
        <f t="shared" si="0"/>
        <v>0</v>
      </c>
      <c r="P10" s="87"/>
      <c r="Q10" s="70">
        <v>0</v>
      </c>
      <c r="R10" s="200">
        <v>22</v>
      </c>
      <c r="S10" s="17">
        <v>43</v>
      </c>
      <c r="T10" s="130">
        <f t="shared" si="1"/>
        <v>65</v>
      </c>
      <c r="U10" s="87"/>
      <c r="V10" s="90">
        <f t="shared" si="3"/>
        <v>144.90357142857158</v>
      </c>
    </row>
    <row r="11" spans="1:22" x14ac:dyDescent="0.2">
      <c r="A11" s="280" t="s">
        <v>288</v>
      </c>
      <c r="B11" s="55"/>
      <c r="C11" s="59" t="s">
        <v>7</v>
      </c>
      <c r="D11" s="36"/>
      <c r="E11" s="36" t="s">
        <v>116</v>
      </c>
      <c r="F11" s="36"/>
      <c r="G11" s="70">
        <v>32.200000000000216</v>
      </c>
      <c r="H11" s="200">
        <v>1</v>
      </c>
      <c r="I11" s="17">
        <v>1.8000000000000007</v>
      </c>
      <c r="J11" s="130">
        <f t="shared" si="2"/>
        <v>35.000000000000213</v>
      </c>
      <c r="K11" s="87"/>
      <c r="L11" s="70">
        <v>0</v>
      </c>
      <c r="M11" s="200">
        <v>0</v>
      </c>
      <c r="N11" s="17">
        <v>0</v>
      </c>
      <c r="O11" s="130">
        <f t="shared" si="0"/>
        <v>0</v>
      </c>
      <c r="P11" s="87"/>
      <c r="Q11" s="70">
        <v>0</v>
      </c>
      <c r="R11" s="200">
        <v>0</v>
      </c>
      <c r="S11" s="17">
        <v>0</v>
      </c>
      <c r="T11" s="130">
        <f t="shared" si="1"/>
        <v>0</v>
      </c>
      <c r="U11" s="87"/>
      <c r="V11" s="90">
        <f t="shared" si="3"/>
        <v>35.000000000000213</v>
      </c>
    </row>
    <row r="12" spans="1:22" x14ac:dyDescent="0.2">
      <c r="A12" s="280" t="s">
        <v>289</v>
      </c>
      <c r="B12" s="56"/>
      <c r="C12" s="62" t="s">
        <v>8</v>
      </c>
      <c r="D12" s="42"/>
      <c r="E12" s="42" t="s">
        <v>117</v>
      </c>
      <c r="F12" s="42"/>
      <c r="G12" s="70">
        <v>26.767857142857146</v>
      </c>
      <c r="H12" s="200">
        <v>0</v>
      </c>
      <c r="I12" s="17">
        <v>0.75</v>
      </c>
      <c r="J12" s="130">
        <f t="shared" si="2"/>
        <v>27.517857142857146</v>
      </c>
      <c r="K12" s="87"/>
      <c r="L12" s="70">
        <v>0</v>
      </c>
      <c r="M12" s="200">
        <v>0</v>
      </c>
      <c r="N12" s="17">
        <v>0</v>
      </c>
      <c r="O12" s="130">
        <f t="shared" si="0"/>
        <v>0</v>
      </c>
      <c r="P12" s="87"/>
      <c r="Q12" s="70">
        <v>0</v>
      </c>
      <c r="R12" s="200">
        <v>0</v>
      </c>
      <c r="S12" s="17">
        <v>0</v>
      </c>
      <c r="T12" s="130">
        <f t="shared" si="1"/>
        <v>0</v>
      </c>
      <c r="U12" s="87"/>
      <c r="V12" s="90">
        <f t="shared" si="3"/>
        <v>27.517857142857146</v>
      </c>
    </row>
    <row r="13" spans="1:22" x14ac:dyDescent="0.2">
      <c r="A13" s="280" t="s">
        <v>290</v>
      </c>
      <c r="B13" s="55"/>
      <c r="C13" s="59" t="s">
        <v>9</v>
      </c>
      <c r="D13" s="36" t="s">
        <v>118</v>
      </c>
      <c r="E13" s="36"/>
      <c r="F13" s="36"/>
      <c r="G13" s="70">
        <v>275.51243714989727</v>
      </c>
      <c r="H13" s="200">
        <v>4.0000000000000009</v>
      </c>
      <c r="I13" s="17">
        <v>8.1999999999999993</v>
      </c>
      <c r="J13" s="130">
        <f t="shared" si="2"/>
        <v>287.71243714989726</v>
      </c>
      <c r="K13" s="87"/>
      <c r="L13" s="70">
        <v>0</v>
      </c>
      <c r="M13" s="200">
        <v>0</v>
      </c>
      <c r="N13" s="17">
        <v>0</v>
      </c>
      <c r="O13" s="130">
        <f t="shared" si="0"/>
        <v>0</v>
      </c>
      <c r="P13" s="87"/>
      <c r="Q13" s="70">
        <v>0</v>
      </c>
      <c r="R13" s="200">
        <v>52.2</v>
      </c>
      <c r="S13" s="17">
        <v>14.4</v>
      </c>
      <c r="T13" s="130">
        <f t="shared" si="1"/>
        <v>66.600000000000009</v>
      </c>
      <c r="U13" s="87"/>
      <c r="V13" s="90">
        <f t="shared" si="3"/>
        <v>354.31243714989728</v>
      </c>
    </row>
    <row r="14" spans="1:22" x14ac:dyDescent="0.2">
      <c r="A14" s="280" t="s">
        <v>291</v>
      </c>
      <c r="B14" s="55"/>
      <c r="C14" s="62" t="s">
        <v>10</v>
      </c>
      <c r="D14" s="42" t="s">
        <v>119</v>
      </c>
      <c r="E14" s="42"/>
      <c r="F14" s="42"/>
      <c r="G14" s="70">
        <v>123.74285714285772</v>
      </c>
      <c r="H14" s="200">
        <v>39.000000000000092</v>
      </c>
      <c r="I14" s="17">
        <v>4</v>
      </c>
      <c r="J14" s="130">
        <f t="shared" si="2"/>
        <v>166.74285714285782</v>
      </c>
      <c r="K14" s="87"/>
      <c r="L14" s="70">
        <v>0</v>
      </c>
      <c r="M14" s="200">
        <v>3.1670000000000007</v>
      </c>
      <c r="N14" s="17">
        <v>3.8</v>
      </c>
      <c r="O14" s="130">
        <f t="shared" si="0"/>
        <v>6.9670000000000005</v>
      </c>
      <c r="P14" s="87"/>
      <c r="Q14" s="70">
        <v>0</v>
      </c>
      <c r="R14" s="200">
        <v>44.000000000000007</v>
      </c>
      <c r="S14" s="17">
        <v>36.6</v>
      </c>
      <c r="T14" s="130">
        <f t="shared" si="1"/>
        <v>80.600000000000009</v>
      </c>
      <c r="U14" s="87"/>
      <c r="V14" s="90">
        <f t="shared" si="3"/>
        <v>254.30985714285782</v>
      </c>
    </row>
    <row r="15" spans="1:22" x14ac:dyDescent="0.2">
      <c r="A15" s="280" t="s">
        <v>292</v>
      </c>
      <c r="B15" s="55"/>
      <c r="C15" s="59" t="s">
        <v>11</v>
      </c>
      <c r="D15" s="36" t="s">
        <v>120</v>
      </c>
      <c r="E15" s="36"/>
      <c r="F15" s="36"/>
      <c r="G15" s="70">
        <v>574.31733333334228</v>
      </c>
      <c r="H15" s="200">
        <v>1</v>
      </c>
      <c r="I15" s="17">
        <v>17.533333333333331</v>
      </c>
      <c r="J15" s="130">
        <f t="shared" si="2"/>
        <v>592.85066666667558</v>
      </c>
      <c r="K15" s="87"/>
      <c r="L15" s="70">
        <v>7.5</v>
      </c>
      <c r="M15" s="200">
        <v>3</v>
      </c>
      <c r="N15" s="17">
        <v>1</v>
      </c>
      <c r="O15" s="130">
        <f t="shared" si="0"/>
        <v>11.5</v>
      </c>
      <c r="P15" s="87"/>
      <c r="Q15" s="70">
        <v>0</v>
      </c>
      <c r="R15" s="200">
        <v>77</v>
      </c>
      <c r="S15" s="17">
        <v>41</v>
      </c>
      <c r="T15" s="130">
        <f t="shared" si="1"/>
        <v>118</v>
      </c>
      <c r="U15" s="87"/>
      <c r="V15" s="90">
        <f t="shared" si="3"/>
        <v>722.35066666667558</v>
      </c>
    </row>
    <row r="16" spans="1:22" x14ac:dyDescent="0.2">
      <c r="A16" s="280" t="s">
        <v>293</v>
      </c>
      <c r="B16" s="55"/>
      <c r="C16" s="62" t="s">
        <v>12</v>
      </c>
      <c r="D16" s="42"/>
      <c r="E16" s="42" t="s">
        <v>121</v>
      </c>
      <c r="F16" s="42"/>
      <c r="G16" s="70">
        <v>62.566666666666492</v>
      </c>
      <c r="H16" s="200">
        <v>1</v>
      </c>
      <c r="I16" s="17">
        <v>2.6666666666666665</v>
      </c>
      <c r="J16" s="130">
        <f t="shared" si="2"/>
        <v>66.233333333333164</v>
      </c>
      <c r="K16" s="87"/>
      <c r="L16" s="70">
        <v>0</v>
      </c>
      <c r="M16" s="200">
        <v>0</v>
      </c>
      <c r="N16" s="17">
        <v>0</v>
      </c>
      <c r="O16" s="130">
        <f t="shared" si="0"/>
        <v>0</v>
      </c>
      <c r="P16" s="87"/>
      <c r="Q16" s="70">
        <v>0</v>
      </c>
      <c r="R16" s="200">
        <v>29</v>
      </c>
      <c r="S16" s="17">
        <v>3</v>
      </c>
      <c r="T16" s="130">
        <f t="shared" si="1"/>
        <v>32</v>
      </c>
      <c r="U16" s="87"/>
      <c r="V16" s="90">
        <f t="shared" si="3"/>
        <v>98.233333333333164</v>
      </c>
    </row>
    <row r="17" spans="1:22" x14ac:dyDescent="0.2">
      <c r="A17" s="280" t="s">
        <v>294</v>
      </c>
      <c r="B17" s="55"/>
      <c r="C17" s="59" t="s">
        <v>13</v>
      </c>
      <c r="D17" s="36" t="s">
        <v>122</v>
      </c>
      <c r="E17" s="36"/>
      <c r="F17" s="36"/>
      <c r="G17" s="70">
        <v>3</v>
      </c>
      <c r="H17" s="200">
        <v>0</v>
      </c>
      <c r="I17" s="17">
        <v>0</v>
      </c>
      <c r="J17" s="130">
        <f t="shared" si="2"/>
        <v>3</v>
      </c>
      <c r="K17" s="87"/>
      <c r="L17" s="70">
        <v>0</v>
      </c>
      <c r="M17" s="200">
        <v>0</v>
      </c>
      <c r="N17" s="17">
        <v>0</v>
      </c>
      <c r="O17" s="130">
        <f t="shared" si="0"/>
        <v>0</v>
      </c>
      <c r="P17" s="87"/>
      <c r="Q17" s="70">
        <v>0</v>
      </c>
      <c r="R17" s="200">
        <v>0</v>
      </c>
      <c r="S17" s="17">
        <v>0</v>
      </c>
      <c r="T17" s="130">
        <f t="shared" si="1"/>
        <v>0</v>
      </c>
      <c r="U17" s="87"/>
      <c r="V17" s="90">
        <f t="shared" si="3"/>
        <v>3</v>
      </c>
    </row>
    <row r="18" spans="1:22" x14ac:dyDescent="0.2">
      <c r="A18" s="280" t="s">
        <v>295</v>
      </c>
      <c r="B18" s="55"/>
      <c r="C18" s="59" t="s">
        <v>14</v>
      </c>
      <c r="D18" s="36"/>
      <c r="E18" s="36" t="s">
        <v>123</v>
      </c>
      <c r="F18" s="36"/>
      <c r="G18" s="70">
        <v>196.84080448662868</v>
      </c>
      <c r="H18" s="200">
        <v>0</v>
      </c>
      <c r="I18" s="17">
        <v>5.1927327327327344</v>
      </c>
      <c r="J18" s="130">
        <f t="shared" si="2"/>
        <v>202.03353721936142</v>
      </c>
      <c r="K18" s="87"/>
      <c r="L18" s="70">
        <v>0</v>
      </c>
      <c r="M18" s="200">
        <v>0</v>
      </c>
      <c r="N18" s="17">
        <v>0</v>
      </c>
      <c r="O18" s="130">
        <f t="shared" si="0"/>
        <v>0</v>
      </c>
      <c r="P18" s="87"/>
      <c r="Q18" s="70">
        <v>0</v>
      </c>
      <c r="R18" s="200">
        <v>28.14</v>
      </c>
      <c r="S18" s="17">
        <v>8.26</v>
      </c>
      <c r="T18" s="130">
        <f t="shared" si="1"/>
        <v>36.4</v>
      </c>
      <c r="U18" s="87"/>
      <c r="V18" s="90">
        <f t="shared" si="3"/>
        <v>238.43353721936143</v>
      </c>
    </row>
    <row r="19" spans="1:22" x14ac:dyDescent="0.2">
      <c r="A19" s="280" t="s">
        <v>296</v>
      </c>
      <c r="B19" s="55"/>
      <c r="C19" s="59" t="s">
        <v>15</v>
      </c>
      <c r="D19" s="36"/>
      <c r="E19" s="36" t="s">
        <v>124</v>
      </c>
      <c r="F19" s="36"/>
      <c r="G19" s="70">
        <v>102.31667684833268</v>
      </c>
      <c r="H19" s="200">
        <v>0</v>
      </c>
      <c r="I19" s="17">
        <v>1.1500000000000001</v>
      </c>
      <c r="J19" s="130">
        <f t="shared" si="2"/>
        <v>103.46667684833268</v>
      </c>
      <c r="K19" s="87"/>
      <c r="L19" s="70">
        <v>0</v>
      </c>
      <c r="M19" s="200">
        <v>0</v>
      </c>
      <c r="N19" s="17">
        <v>0</v>
      </c>
      <c r="O19" s="130">
        <f t="shared" si="0"/>
        <v>0</v>
      </c>
      <c r="P19" s="87"/>
      <c r="Q19" s="70">
        <v>0</v>
      </c>
      <c r="R19" s="200">
        <v>11.28</v>
      </c>
      <c r="S19" s="17">
        <v>5.9799999999999995</v>
      </c>
      <c r="T19" s="130">
        <f t="shared" si="1"/>
        <v>17.259999999999998</v>
      </c>
      <c r="U19" s="87"/>
      <c r="V19" s="90">
        <f t="shared" si="3"/>
        <v>120.72667684833269</v>
      </c>
    </row>
    <row r="20" spans="1:22" x14ac:dyDescent="0.2">
      <c r="A20" s="280" t="s">
        <v>297</v>
      </c>
      <c r="B20" s="55"/>
      <c r="C20" s="62" t="s">
        <v>16</v>
      </c>
      <c r="D20" s="42"/>
      <c r="E20" s="42" t="s">
        <v>125</v>
      </c>
      <c r="F20" s="42"/>
      <c r="G20" s="70">
        <v>54.974440559440389</v>
      </c>
      <c r="H20" s="200">
        <v>0</v>
      </c>
      <c r="I20" s="17">
        <v>1.7450000000000003</v>
      </c>
      <c r="J20" s="130">
        <f t="shared" si="2"/>
        <v>56.719440559440386</v>
      </c>
      <c r="K20" s="87"/>
      <c r="L20" s="70">
        <v>0</v>
      </c>
      <c r="M20" s="200">
        <v>0</v>
      </c>
      <c r="N20" s="17">
        <v>0</v>
      </c>
      <c r="O20" s="130">
        <f t="shared" si="0"/>
        <v>0</v>
      </c>
      <c r="P20" s="87"/>
      <c r="Q20" s="70">
        <v>0</v>
      </c>
      <c r="R20" s="200">
        <v>16.509999999999998</v>
      </c>
      <c r="S20" s="17">
        <v>4.120000000000001</v>
      </c>
      <c r="T20" s="130">
        <f t="shared" si="1"/>
        <v>20.63</v>
      </c>
      <c r="U20" s="87"/>
      <c r="V20" s="90">
        <f t="shared" si="3"/>
        <v>77.349440559440382</v>
      </c>
    </row>
    <row r="21" spans="1:22" x14ac:dyDescent="0.2">
      <c r="A21" s="280" t="s">
        <v>298</v>
      </c>
      <c r="B21" s="55"/>
      <c r="C21" s="59" t="s">
        <v>18</v>
      </c>
      <c r="D21" s="36"/>
      <c r="E21" s="36" t="s">
        <v>18</v>
      </c>
      <c r="F21" s="36"/>
      <c r="G21" s="70">
        <v>1.4</v>
      </c>
      <c r="H21" s="200">
        <v>0</v>
      </c>
      <c r="I21" s="17">
        <v>0</v>
      </c>
      <c r="J21" s="130">
        <f t="shared" si="2"/>
        <v>1.4</v>
      </c>
      <c r="K21" s="87"/>
      <c r="L21" s="70">
        <v>0</v>
      </c>
      <c r="M21" s="200">
        <v>0</v>
      </c>
      <c r="N21" s="17">
        <v>0</v>
      </c>
      <c r="O21" s="130">
        <f t="shared" si="0"/>
        <v>0</v>
      </c>
      <c r="P21" s="87"/>
      <c r="Q21" s="70">
        <v>0</v>
      </c>
      <c r="R21" s="200">
        <v>0</v>
      </c>
      <c r="S21" s="17">
        <v>0</v>
      </c>
      <c r="T21" s="130">
        <f t="shared" si="1"/>
        <v>0</v>
      </c>
      <c r="U21" s="87"/>
      <c r="V21" s="90">
        <f t="shared" si="3"/>
        <v>1.4</v>
      </c>
    </row>
    <row r="22" spans="1:22" x14ac:dyDescent="0.2">
      <c r="A22" s="280" t="s">
        <v>299</v>
      </c>
      <c r="B22" s="55"/>
      <c r="C22" s="59" t="s">
        <v>19</v>
      </c>
      <c r="D22" s="36"/>
      <c r="E22" s="36" t="s">
        <v>127</v>
      </c>
      <c r="F22" s="36"/>
      <c r="G22" s="70">
        <v>70.319966795794372</v>
      </c>
      <c r="H22" s="200">
        <v>0</v>
      </c>
      <c r="I22" s="17">
        <v>1.42</v>
      </c>
      <c r="J22" s="130">
        <f t="shared" si="2"/>
        <v>71.739966795794373</v>
      </c>
      <c r="K22" s="87"/>
      <c r="L22" s="70">
        <v>0</v>
      </c>
      <c r="M22" s="200">
        <v>0</v>
      </c>
      <c r="N22" s="17">
        <v>0</v>
      </c>
      <c r="O22" s="130">
        <f t="shared" si="0"/>
        <v>0</v>
      </c>
      <c r="P22" s="87"/>
      <c r="Q22" s="70">
        <v>0</v>
      </c>
      <c r="R22" s="200">
        <v>6.9499999999999957</v>
      </c>
      <c r="S22" s="17">
        <v>3.1100000000000003</v>
      </c>
      <c r="T22" s="130">
        <f t="shared" si="1"/>
        <v>10.059999999999995</v>
      </c>
      <c r="U22" s="87"/>
      <c r="V22" s="90">
        <f t="shared" si="3"/>
        <v>81.799966795794376</v>
      </c>
    </row>
    <row r="23" spans="1:22" x14ac:dyDescent="0.2">
      <c r="A23" s="280" t="s">
        <v>300</v>
      </c>
      <c r="B23" s="55"/>
      <c r="C23" s="62" t="s">
        <v>20</v>
      </c>
      <c r="D23" s="42"/>
      <c r="E23" s="42" t="s">
        <v>128</v>
      </c>
      <c r="F23" s="42"/>
      <c r="G23" s="70">
        <v>179.18551837634351</v>
      </c>
      <c r="H23" s="200">
        <v>0</v>
      </c>
      <c r="I23" s="17">
        <v>1.9750000000000005</v>
      </c>
      <c r="J23" s="130">
        <f t="shared" si="2"/>
        <v>181.1605183763435</v>
      </c>
      <c r="K23" s="87"/>
      <c r="L23" s="70">
        <v>0</v>
      </c>
      <c r="M23" s="200">
        <v>0</v>
      </c>
      <c r="N23" s="17">
        <v>0</v>
      </c>
      <c r="O23" s="130">
        <f t="shared" si="0"/>
        <v>0</v>
      </c>
      <c r="P23" s="87"/>
      <c r="Q23" s="70">
        <v>0</v>
      </c>
      <c r="R23" s="200">
        <v>15.320000000000006</v>
      </c>
      <c r="S23" s="17">
        <v>4.5299999999999994</v>
      </c>
      <c r="T23" s="130">
        <f t="shared" si="1"/>
        <v>19.850000000000005</v>
      </c>
      <c r="U23" s="87"/>
      <c r="V23" s="90">
        <f t="shared" si="3"/>
        <v>201.0105183763435</v>
      </c>
    </row>
    <row r="24" spans="1:22" x14ac:dyDescent="0.2">
      <c r="A24" s="280" t="s">
        <v>301</v>
      </c>
      <c r="B24" s="56"/>
      <c r="C24" s="59" t="s">
        <v>17</v>
      </c>
      <c r="D24" s="36"/>
      <c r="E24" s="36" t="s">
        <v>126</v>
      </c>
      <c r="F24" s="36"/>
      <c r="G24" s="70">
        <v>73.716466866466874</v>
      </c>
      <c r="H24" s="200">
        <v>0</v>
      </c>
      <c r="I24" s="17">
        <v>6.666666666666667</v>
      </c>
      <c r="J24" s="130">
        <f t="shared" si="2"/>
        <v>80.383133533133545</v>
      </c>
      <c r="K24" s="87"/>
      <c r="L24" s="70">
        <v>0</v>
      </c>
      <c r="M24" s="200">
        <v>0</v>
      </c>
      <c r="N24" s="17">
        <v>0</v>
      </c>
      <c r="O24" s="130">
        <f t="shared" si="0"/>
        <v>0</v>
      </c>
      <c r="P24" s="87"/>
      <c r="Q24" s="70">
        <v>0</v>
      </c>
      <c r="R24" s="200">
        <v>34</v>
      </c>
      <c r="S24" s="17">
        <v>23</v>
      </c>
      <c r="T24" s="130">
        <f t="shared" si="1"/>
        <v>57</v>
      </c>
      <c r="U24" s="87"/>
      <c r="V24" s="90">
        <f t="shared" si="3"/>
        <v>137.38313353313356</v>
      </c>
    </row>
    <row r="25" spans="1:22" x14ac:dyDescent="0.2">
      <c r="A25" s="280" t="s">
        <v>302</v>
      </c>
      <c r="B25" s="55"/>
      <c r="C25" s="59" t="s">
        <v>21</v>
      </c>
      <c r="D25" s="36" t="s">
        <v>129</v>
      </c>
      <c r="E25" s="36"/>
      <c r="F25" s="36"/>
      <c r="G25" s="70">
        <v>173.80000000000192</v>
      </c>
      <c r="H25" s="200">
        <v>0</v>
      </c>
      <c r="I25" s="17">
        <v>9.3999999999999932</v>
      </c>
      <c r="J25" s="130">
        <f t="shared" si="2"/>
        <v>183.20000000000192</v>
      </c>
      <c r="K25" s="87"/>
      <c r="L25" s="70">
        <v>3</v>
      </c>
      <c r="M25" s="200">
        <v>0</v>
      </c>
      <c r="N25" s="17">
        <v>5</v>
      </c>
      <c r="O25" s="130">
        <f t="shared" si="0"/>
        <v>8</v>
      </c>
      <c r="P25" s="87"/>
      <c r="Q25" s="70">
        <v>0</v>
      </c>
      <c r="R25" s="200">
        <v>32.800000000000004</v>
      </c>
      <c r="S25" s="17">
        <v>16</v>
      </c>
      <c r="T25" s="130">
        <f t="shared" si="1"/>
        <v>48.800000000000004</v>
      </c>
      <c r="U25" s="87"/>
      <c r="V25" s="90">
        <f t="shared" si="3"/>
        <v>240.00000000000193</v>
      </c>
    </row>
    <row r="26" spans="1:22" x14ac:dyDescent="0.2">
      <c r="A26" s="280" t="s">
        <v>303</v>
      </c>
      <c r="B26" s="56"/>
      <c r="C26" s="102" t="s">
        <v>22</v>
      </c>
      <c r="D26" s="50" t="s">
        <v>130</v>
      </c>
      <c r="E26" s="50"/>
      <c r="F26" s="50"/>
      <c r="G26" s="72">
        <v>122.95060000000113</v>
      </c>
      <c r="H26" s="201">
        <v>0</v>
      </c>
      <c r="I26" s="19">
        <v>4.6000000000000014</v>
      </c>
      <c r="J26" s="147">
        <f t="shared" si="2"/>
        <v>127.55060000000114</v>
      </c>
      <c r="K26" s="100"/>
      <c r="L26" s="70">
        <v>0</v>
      </c>
      <c r="M26" s="201">
        <v>0</v>
      </c>
      <c r="N26" s="17">
        <v>0.2</v>
      </c>
      <c r="O26" s="147">
        <f t="shared" si="0"/>
        <v>0.2</v>
      </c>
      <c r="P26" s="100"/>
      <c r="Q26" s="72">
        <v>0</v>
      </c>
      <c r="R26" s="201">
        <v>33.6</v>
      </c>
      <c r="S26" s="19">
        <v>11.4</v>
      </c>
      <c r="T26" s="147">
        <f t="shared" si="1"/>
        <v>45</v>
      </c>
      <c r="U26" s="100"/>
      <c r="V26" s="223">
        <f t="shared" si="3"/>
        <v>172.75060000000116</v>
      </c>
    </row>
    <row r="27" spans="1:22" s="2" customFormat="1" x14ac:dyDescent="0.2">
      <c r="B27" s="57" t="s">
        <v>102</v>
      </c>
      <c r="C27" s="61"/>
      <c r="D27" s="47"/>
      <c r="E27" s="47"/>
      <c r="F27" s="47"/>
      <c r="G27" s="74">
        <f>SUM(G7:G26)</f>
        <v>2328.0651967972035</v>
      </c>
      <c r="H27" s="202">
        <f t="shared" ref="H27:J27" si="4">SUM(H7:H26)</f>
        <v>46.000000000000092</v>
      </c>
      <c r="I27" s="45">
        <f t="shared" si="4"/>
        <v>95.549399399399391</v>
      </c>
      <c r="J27" s="143">
        <f t="shared" si="4"/>
        <v>2469.6145961966031</v>
      </c>
      <c r="K27" s="46"/>
      <c r="L27" s="74">
        <f t="shared" ref="L27:O27" si="5">SUM(L7:L26)</f>
        <v>46.558</v>
      </c>
      <c r="M27" s="202">
        <f t="shared" si="5"/>
        <v>13.289000000000005</v>
      </c>
      <c r="N27" s="45">
        <f t="shared" si="5"/>
        <v>15.28</v>
      </c>
      <c r="O27" s="143">
        <f t="shared" si="5"/>
        <v>75.12700000000001</v>
      </c>
      <c r="P27" s="46"/>
      <c r="Q27" s="74">
        <f t="shared" ref="Q27:T27" si="6">SUM(Q7:Q26)</f>
        <v>0</v>
      </c>
      <c r="R27" s="202">
        <f t="shared" si="6"/>
        <v>470.45099999999991</v>
      </c>
      <c r="S27" s="45">
        <f t="shared" si="6"/>
        <v>249.90100000000001</v>
      </c>
      <c r="T27" s="143">
        <f t="shared" si="6"/>
        <v>720.35199999999986</v>
      </c>
      <c r="U27" s="143"/>
      <c r="V27" s="86">
        <f>SUM(V7:V26)</f>
        <v>3265.0935961966024</v>
      </c>
    </row>
    <row r="28" spans="1:22" x14ac:dyDescent="0.2">
      <c r="B28" s="56"/>
      <c r="C28" s="102"/>
      <c r="D28" s="50"/>
      <c r="E28" s="50"/>
      <c r="F28" s="50"/>
      <c r="G28" s="81"/>
      <c r="H28" s="203"/>
      <c r="I28" s="22"/>
      <c r="J28" s="142"/>
      <c r="K28" s="35"/>
      <c r="L28" s="81"/>
      <c r="M28" s="203"/>
      <c r="N28" s="22"/>
      <c r="O28" s="142"/>
      <c r="P28" s="35"/>
      <c r="Q28" s="81"/>
      <c r="R28" s="203"/>
      <c r="S28" s="22"/>
      <c r="T28" s="142"/>
      <c r="U28" s="142"/>
      <c r="V28" s="101"/>
    </row>
    <row r="29" spans="1:22" x14ac:dyDescent="0.2">
      <c r="B29" s="52" t="s">
        <v>95</v>
      </c>
      <c r="C29" s="58"/>
      <c r="D29" s="42"/>
      <c r="E29" s="42"/>
      <c r="F29" s="42"/>
      <c r="G29" s="76"/>
      <c r="H29" s="199"/>
      <c r="I29" s="40"/>
      <c r="J29" s="146"/>
      <c r="K29" s="35"/>
      <c r="L29" s="76"/>
      <c r="M29" s="199"/>
      <c r="N29" s="40"/>
      <c r="O29" s="146"/>
      <c r="P29" s="35"/>
      <c r="Q29" s="76"/>
      <c r="R29" s="199"/>
      <c r="S29" s="40"/>
      <c r="T29" s="146"/>
      <c r="U29" s="142"/>
      <c r="V29" s="222"/>
    </row>
    <row r="30" spans="1:22" x14ac:dyDescent="0.2">
      <c r="A30" s="280" t="s">
        <v>304</v>
      </c>
      <c r="B30" s="53"/>
      <c r="C30" s="59" t="s">
        <v>23</v>
      </c>
      <c r="D30" s="36" t="s">
        <v>131</v>
      </c>
      <c r="E30" s="36"/>
      <c r="F30" s="36"/>
      <c r="G30" s="70">
        <v>332.54999999999433</v>
      </c>
      <c r="H30" s="200">
        <v>0</v>
      </c>
      <c r="I30" s="17">
        <v>118.25000000000057</v>
      </c>
      <c r="J30" s="130">
        <f t="shared" ref="J30:J47" si="7">SUM(G30:I30)</f>
        <v>450.7999999999949</v>
      </c>
      <c r="K30" s="87"/>
      <c r="L30" s="70">
        <v>54.332999999999998</v>
      </c>
      <c r="M30" s="200">
        <v>12.333</v>
      </c>
      <c r="N30" s="17">
        <v>62.332999999999998</v>
      </c>
      <c r="O30" s="130">
        <f t="shared" ref="O30:O47" si="8">SUM(L30:N30)</f>
        <v>128.999</v>
      </c>
      <c r="P30" s="87"/>
      <c r="Q30" s="70">
        <v>0</v>
      </c>
      <c r="R30" s="200">
        <v>19</v>
      </c>
      <c r="S30" s="17">
        <v>17</v>
      </c>
      <c r="T30" s="130">
        <f t="shared" ref="T30:T47" si="9">SUM(Q30:S30)</f>
        <v>36</v>
      </c>
      <c r="U30" s="87"/>
      <c r="V30" s="90">
        <f t="shared" ref="V30:V47" si="10">SUM(J30,O30,T30)</f>
        <v>615.79899999999486</v>
      </c>
    </row>
    <row r="31" spans="1:22" x14ac:dyDescent="0.2">
      <c r="A31" s="280" t="s">
        <v>305</v>
      </c>
      <c r="B31" s="55"/>
      <c r="C31" s="59" t="s">
        <v>24</v>
      </c>
      <c r="D31" s="36" t="s">
        <v>132</v>
      </c>
      <c r="E31" s="36"/>
      <c r="F31" s="36"/>
      <c r="G31" s="70">
        <v>95.300008991027639</v>
      </c>
      <c r="H31" s="200">
        <v>0</v>
      </c>
      <c r="I31" s="17">
        <v>7.9501015986045953</v>
      </c>
      <c r="J31" s="130">
        <f t="shared" si="7"/>
        <v>103.25011058963223</v>
      </c>
      <c r="K31" s="87"/>
      <c r="L31" s="70">
        <v>14.750000000000002</v>
      </c>
      <c r="M31" s="200">
        <v>315.03900000000044</v>
      </c>
      <c r="N31" s="17">
        <v>4</v>
      </c>
      <c r="O31" s="130">
        <f t="shared" si="8"/>
        <v>333.78900000000044</v>
      </c>
      <c r="P31" s="87"/>
      <c r="Q31" s="70">
        <v>0</v>
      </c>
      <c r="R31" s="200">
        <v>220.60699999999986</v>
      </c>
      <c r="S31" s="17">
        <v>146</v>
      </c>
      <c r="T31" s="130">
        <f t="shared" si="9"/>
        <v>366.60699999999986</v>
      </c>
      <c r="U31" s="87"/>
      <c r="V31" s="90">
        <f t="shared" si="10"/>
        <v>803.6461105896326</v>
      </c>
    </row>
    <row r="32" spans="1:22" x14ac:dyDescent="0.2">
      <c r="A32" s="280" t="s">
        <v>306</v>
      </c>
      <c r="B32" s="56"/>
      <c r="C32" s="59" t="s">
        <v>25</v>
      </c>
      <c r="D32" s="36" t="s">
        <v>133</v>
      </c>
      <c r="E32" s="36"/>
      <c r="F32" s="36"/>
      <c r="G32" s="70">
        <v>608.98346686648313</v>
      </c>
      <c r="H32" s="200">
        <v>0</v>
      </c>
      <c r="I32" s="17">
        <v>28.149999999999977</v>
      </c>
      <c r="J32" s="130">
        <f t="shared" si="7"/>
        <v>637.1334668664831</v>
      </c>
      <c r="K32" s="87"/>
      <c r="L32" s="70">
        <v>0</v>
      </c>
      <c r="M32" s="200">
        <v>0</v>
      </c>
      <c r="N32" s="17">
        <v>0</v>
      </c>
      <c r="O32" s="130">
        <f t="shared" si="8"/>
        <v>0</v>
      </c>
      <c r="P32" s="87"/>
      <c r="Q32" s="70">
        <v>0</v>
      </c>
      <c r="R32" s="200">
        <v>196.00000000000003</v>
      </c>
      <c r="S32" s="17">
        <v>98.80000000000004</v>
      </c>
      <c r="T32" s="130">
        <f t="shared" si="9"/>
        <v>294.80000000000007</v>
      </c>
      <c r="U32" s="87"/>
      <c r="V32" s="90">
        <f t="shared" si="10"/>
        <v>931.93346686648317</v>
      </c>
    </row>
    <row r="33" spans="1:22" x14ac:dyDescent="0.2">
      <c r="A33" s="280" t="s">
        <v>307</v>
      </c>
      <c r="B33" s="53"/>
      <c r="C33" s="60" t="s">
        <v>26</v>
      </c>
      <c r="D33" s="36" t="s">
        <v>134</v>
      </c>
      <c r="E33" s="36"/>
      <c r="F33" s="36"/>
      <c r="G33" s="70">
        <v>0</v>
      </c>
      <c r="H33" s="200">
        <v>0</v>
      </c>
      <c r="I33" s="17">
        <v>0</v>
      </c>
      <c r="J33" s="130">
        <f t="shared" si="7"/>
        <v>0</v>
      </c>
      <c r="K33" s="87"/>
      <c r="L33" s="70">
        <v>0</v>
      </c>
      <c r="M33" s="200">
        <v>0</v>
      </c>
      <c r="N33" s="17">
        <v>0</v>
      </c>
      <c r="O33" s="130">
        <f t="shared" si="8"/>
        <v>0</v>
      </c>
      <c r="P33" s="87"/>
      <c r="Q33" s="70">
        <v>0</v>
      </c>
      <c r="R33" s="200">
        <v>0</v>
      </c>
      <c r="S33" s="17">
        <v>1</v>
      </c>
      <c r="T33" s="130">
        <f t="shared" si="9"/>
        <v>1</v>
      </c>
      <c r="U33" s="87"/>
      <c r="V33" s="90">
        <f t="shared" si="10"/>
        <v>1</v>
      </c>
    </row>
    <row r="34" spans="1:22" x14ac:dyDescent="0.2">
      <c r="A34" s="280" t="s">
        <v>321</v>
      </c>
      <c r="B34" s="53"/>
      <c r="C34" s="59" t="s">
        <v>28</v>
      </c>
      <c r="D34" s="36"/>
      <c r="E34" s="36" t="s">
        <v>135</v>
      </c>
      <c r="F34" s="36"/>
      <c r="G34" s="70">
        <v>0</v>
      </c>
      <c r="H34" s="200">
        <v>0</v>
      </c>
      <c r="I34" s="17">
        <v>0</v>
      </c>
      <c r="J34" s="130">
        <f t="shared" si="7"/>
        <v>0</v>
      </c>
      <c r="K34" s="87"/>
      <c r="L34" s="70">
        <v>0</v>
      </c>
      <c r="M34" s="200">
        <v>0</v>
      </c>
      <c r="N34" s="17">
        <v>0</v>
      </c>
      <c r="O34" s="130">
        <f t="shared" si="8"/>
        <v>0</v>
      </c>
      <c r="P34" s="87"/>
      <c r="Q34" s="70">
        <v>0</v>
      </c>
      <c r="R34" s="200">
        <v>0</v>
      </c>
      <c r="S34" s="17">
        <v>0</v>
      </c>
      <c r="T34" s="130">
        <f t="shared" si="9"/>
        <v>0</v>
      </c>
      <c r="U34" s="87"/>
      <c r="V34" s="90">
        <f t="shared" si="10"/>
        <v>0</v>
      </c>
    </row>
    <row r="35" spans="1:22" x14ac:dyDescent="0.2">
      <c r="A35" s="280" t="s">
        <v>308</v>
      </c>
      <c r="B35" s="55"/>
      <c r="C35" s="59" t="s">
        <v>27</v>
      </c>
      <c r="D35" s="36"/>
      <c r="E35" s="36"/>
      <c r="F35" s="36" t="s">
        <v>27</v>
      </c>
      <c r="G35" s="70">
        <v>40.433333333333337</v>
      </c>
      <c r="H35" s="200">
        <v>0</v>
      </c>
      <c r="I35" s="17">
        <v>6.5</v>
      </c>
      <c r="J35" s="130">
        <f t="shared" si="7"/>
        <v>46.933333333333337</v>
      </c>
      <c r="K35" s="87"/>
      <c r="L35" s="70">
        <v>11</v>
      </c>
      <c r="M35" s="200">
        <v>2</v>
      </c>
      <c r="N35" s="17">
        <v>19</v>
      </c>
      <c r="O35" s="130">
        <f t="shared" si="8"/>
        <v>32</v>
      </c>
      <c r="P35" s="87"/>
      <c r="Q35" s="70">
        <v>0</v>
      </c>
      <c r="R35" s="200">
        <v>24</v>
      </c>
      <c r="S35" s="17">
        <v>19</v>
      </c>
      <c r="T35" s="130">
        <f t="shared" si="9"/>
        <v>43</v>
      </c>
      <c r="U35" s="87"/>
      <c r="V35" s="90">
        <f t="shared" si="10"/>
        <v>121.93333333333334</v>
      </c>
    </row>
    <row r="36" spans="1:22" x14ac:dyDescent="0.2">
      <c r="A36" s="280" t="s">
        <v>309</v>
      </c>
      <c r="B36" s="55"/>
      <c r="C36" s="59" t="s">
        <v>29</v>
      </c>
      <c r="D36" s="36"/>
      <c r="E36" s="36"/>
      <c r="F36" s="36" t="s">
        <v>29</v>
      </c>
      <c r="G36" s="70">
        <v>66.289511976048047</v>
      </c>
      <c r="H36" s="200">
        <v>0</v>
      </c>
      <c r="I36" s="17">
        <v>4.3725009980039928</v>
      </c>
      <c r="J36" s="130">
        <f t="shared" si="7"/>
        <v>70.662012974052033</v>
      </c>
      <c r="K36" s="87"/>
      <c r="L36" s="70">
        <v>0</v>
      </c>
      <c r="M36" s="200">
        <v>0</v>
      </c>
      <c r="N36" s="17">
        <v>0</v>
      </c>
      <c r="O36" s="130">
        <f t="shared" si="8"/>
        <v>0</v>
      </c>
      <c r="P36" s="87"/>
      <c r="Q36" s="70">
        <v>0</v>
      </c>
      <c r="R36" s="200">
        <v>16.600000000000001</v>
      </c>
      <c r="S36" s="17">
        <v>10</v>
      </c>
      <c r="T36" s="130">
        <f t="shared" si="9"/>
        <v>26.6</v>
      </c>
      <c r="U36" s="87"/>
      <c r="V36" s="90">
        <f t="shared" si="10"/>
        <v>97.262012974052027</v>
      </c>
    </row>
    <row r="37" spans="1:22" x14ac:dyDescent="0.2">
      <c r="A37" s="280" t="s">
        <v>310</v>
      </c>
      <c r="B37" s="56"/>
      <c r="C37" s="59" t="s">
        <v>30</v>
      </c>
      <c r="D37" s="36"/>
      <c r="E37" s="36"/>
      <c r="F37" s="36" t="s">
        <v>30</v>
      </c>
      <c r="G37" s="70">
        <v>115.25</v>
      </c>
      <c r="H37" s="200">
        <v>0</v>
      </c>
      <c r="I37" s="17">
        <v>12.5</v>
      </c>
      <c r="J37" s="130">
        <f t="shared" si="7"/>
        <v>127.75</v>
      </c>
      <c r="K37" s="87"/>
      <c r="L37" s="70">
        <v>0</v>
      </c>
      <c r="M37" s="200">
        <v>0</v>
      </c>
      <c r="N37" s="17">
        <v>0</v>
      </c>
      <c r="O37" s="130">
        <f t="shared" si="8"/>
        <v>0</v>
      </c>
      <c r="P37" s="87"/>
      <c r="Q37" s="70">
        <v>0</v>
      </c>
      <c r="R37" s="200">
        <v>31</v>
      </c>
      <c r="S37" s="17">
        <v>32</v>
      </c>
      <c r="T37" s="130">
        <f t="shared" si="9"/>
        <v>63</v>
      </c>
      <c r="U37" s="87"/>
      <c r="V37" s="90">
        <f t="shared" si="10"/>
        <v>190.75</v>
      </c>
    </row>
    <row r="38" spans="1:22" x14ac:dyDescent="0.2">
      <c r="A38" s="280" t="s">
        <v>311</v>
      </c>
      <c r="B38" s="55"/>
      <c r="C38" s="59" t="s">
        <v>31</v>
      </c>
      <c r="D38" s="36"/>
      <c r="E38" s="36" t="s">
        <v>136</v>
      </c>
      <c r="F38" s="36"/>
      <c r="G38" s="70">
        <v>221.5</v>
      </c>
      <c r="H38" s="200">
        <v>0</v>
      </c>
      <c r="I38" s="17">
        <v>29.25</v>
      </c>
      <c r="J38" s="130">
        <f t="shared" si="7"/>
        <v>250.75</v>
      </c>
      <c r="K38" s="87"/>
      <c r="L38" s="70">
        <v>5</v>
      </c>
      <c r="M38" s="200">
        <v>1</v>
      </c>
      <c r="N38" s="17">
        <v>17</v>
      </c>
      <c r="O38" s="130">
        <f t="shared" si="8"/>
        <v>23</v>
      </c>
      <c r="P38" s="87"/>
      <c r="Q38" s="70">
        <v>0</v>
      </c>
      <c r="R38" s="200">
        <v>81.3</v>
      </c>
      <c r="S38" s="17">
        <v>72.900000000000006</v>
      </c>
      <c r="T38" s="130">
        <f t="shared" si="9"/>
        <v>154.19999999999999</v>
      </c>
      <c r="U38" s="87"/>
      <c r="V38" s="90">
        <f t="shared" si="10"/>
        <v>427.95</v>
      </c>
    </row>
    <row r="39" spans="1:22" x14ac:dyDescent="0.2">
      <c r="A39" s="280" t="s">
        <v>312</v>
      </c>
      <c r="B39" s="55"/>
      <c r="C39" s="62" t="s">
        <v>32</v>
      </c>
      <c r="D39" s="36"/>
      <c r="E39" s="36"/>
      <c r="F39" s="36" t="s">
        <v>137</v>
      </c>
      <c r="G39" s="70">
        <v>0</v>
      </c>
      <c r="H39" s="200">
        <v>0</v>
      </c>
      <c r="I39" s="17">
        <v>0</v>
      </c>
      <c r="J39" s="130">
        <f t="shared" si="7"/>
        <v>0</v>
      </c>
      <c r="K39" s="87"/>
      <c r="L39" s="70">
        <v>0</v>
      </c>
      <c r="M39" s="200">
        <v>0</v>
      </c>
      <c r="N39" s="17">
        <v>0</v>
      </c>
      <c r="O39" s="130">
        <f t="shared" si="8"/>
        <v>0</v>
      </c>
      <c r="P39" s="87"/>
      <c r="Q39" s="70">
        <v>0</v>
      </c>
      <c r="R39" s="200">
        <v>8</v>
      </c>
      <c r="S39" s="17">
        <v>3</v>
      </c>
      <c r="T39" s="130">
        <f t="shared" si="9"/>
        <v>11</v>
      </c>
      <c r="U39" s="87"/>
      <c r="V39" s="90">
        <f t="shared" si="10"/>
        <v>11</v>
      </c>
    </row>
    <row r="40" spans="1:22" x14ac:dyDescent="0.2">
      <c r="A40" s="280" t="s">
        <v>313</v>
      </c>
      <c r="B40" s="55"/>
      <c r="C40" s="59" t="s">
        <v>33</v>
      </c>
      <c r="D40" s="36"/>
      <c r="E40" s="36"/>
      <c r="F40" s="36" t="s">
        <v>138</v>
      </c>
      <c r="G40" s="70">
        <v>0</v>
      </c>
      <c r="H40" s="200">
        <v>0</v>
      </c>
      <c r="I40" s="17">
        <v>0</v>
      </c>
      <c r="J40" s="130">
        <f t="shared" si="7"/>
        <v>0</v>
      </c>
      <c r="K40" s="87"/>
      <c r="L40" s="70">
        <v>19</v>
      </c>
      <c r="M40" s="200">
        <v>5</v>
      </c>
      <c r="N40" s="17">
        <v>30</v>
      </c>
      <c r="O40" s="130">
        <f t="shared" si="8"/>
        <v>54</v>
      </c>
      <c r="P40" s="87"/>
      <c r="Q40" s="70">
        <v>0</v>
      </c>
      <c r="R40" s="200">
        <v>23.6</v>
      </c>
      <c r="S40" s="17">
        <v>44</v>
      </c>
      <c r="T40" s="130">
        <f t="shared" si="9"/>
        <v>67.599999999999994</v>
      </c>
      <c r="U40" s="87"/>
      <c r="V40" s="90">
        <f t="shared" si="10"/>
        <v>121.6</v>
      </c>
    </row>
    <row r="41" spans="1:22" x14ac:dyDescent="0.2">
      <c r="A41" s="280" t="s">
        <v>314</v>
      </c>
      <c r="B41" s="55"/>
      <c r="C41" s="62" t="s">
        <v>34</v>
      </c>
      <c r="D41" s="36"/>
      <c r="E41" s="36"/>
      <c r="F41" s="36" t="s">
        <v>139</v>
      </c>
      <c r="G41" s="70">
        <v>0</v>
      </c>
      <c r="H41" s="200">
        <v>0</v>
      </c>
      <c r="I41" s="17">
        <v>0</v>
      </c>
      <c r="J41" s="130">
        <f t="shared" si="7"/>
        <v>0</v>
      </c>
      <c r="K41" s="87"/>
      <c r="L41" s="70">
        <v>0</v>
      </c>
      <c r="M41" s="200">
        <v>0</v>
      </c>
      <c r="N41" s="17">
        <v>0</v>
      </c>
      <c r="O41" s="130">
        <f t="shared" si="8"/>
        <v>0</v>
      </c>
      <c r="P41" s="87"/>
      <c r="Q41" s="70">
        <v>0</v>
      </c>
      <c r="R41" s="200">
        <v>10.1</v>
      </c>
      <c r="S41" s="17">
        <v>8</v>
      </c>
      <c r="T41" s="130">
        <f t="shared" si="9"/>
        <v>18.100000000000001</v>
      </c>
      <c r="U41" s="87"/>
      <c r="V41" s="90">
        <f t="shared" si="10"/>
        <v>18.100000000000001</v>
      </c>
    </row>
    <row r="42" spans="1:22" x14ac:dyDescent="0.2">
      <c r="A42" s="280" t="s">
        <v>315</v>
      </c>
      <c r="B42" s="56"/>
      <c r="C42" s="59" t="s">
        <v>35</v>
      </c>
      <c r="D42" s="36"/>
      <c r="E42" s="36"/>
      <c r="F42" s="36" t="s">
        <v>140</v>
      </c>
      <c r="G42" s="70">
        <v>0</v>
      </c>
      <c r="H42" s="200">
        <v>0</v>
      </c>
      <c r="I42" s="17">
        <v>0</v>
      </c>
      <c r="J42" s="130">
        <f t="shared" si="7"/>
        <v>0</v>
      </c>
      <c r="K42" s="87"/>
      <c r="L42" s="70">
        <v>0</v>
      </c>
      <c r="M42" s="200">
        <v>0</v>
      </c>
      <c r="N42" s="17">
        <v>0</v>
      </c>
      <c r="O42" s="130">
        <f t="shared" si="8"/>
        <v>0</v>
      </c>
      <c r="P42" s="87"/>
      <c r="Q42" s="70">
        <v>0</v>
      </c>
      <c r="R42" s="200">
        <v>4</v>
      </c>
      <c r="S42" s="17">
        <v>9</v>
      </c>
      <c r="T42" s="130">
        <f t="shared" si="9"/>
        <v>13</v>
      </c>
      <c r="U42" s="87"/>
      <c r="V42" s="90">
        <f t="shared" si="10"/>
        <v>13</v>
      </c>
    </row>
    <row r="43" spans="1:22" x14ac:dyDescent="0.2">
      <c r="A43" s="280" t="s">
        <v>316</v>
      </c>
      <c r="B43" s="55"/>
      <c r="C43" s="59" t="s">
        <v>36</v>
      </c>
      <c r="D43" s="36"/>
      <c r="E43" s="36" t="s">
        <v>141</v>
      </c>
      <c r="F43" s="36"/>
      <c r="G43" s="70">
        <v>109.5</v>
      </c>
      <c r="H43" s="200">
        <v>0</v>
      </c>
      <c r="I43" s="17">
        <v>13</v>
      </c>
      <c r="J43" s="130">
        <f t="shared" si="7"/>
        <v>122.5</v>
      </c>
      <c r="K43" s="87"/>
      <c r="L43" s="70">
        <v>0</v>
      </c>
      <c r="M43" s="200">
        <v>0</v>
      </c>
      <c r="N43" s="17">
        <v>0</v>
      </c>
      <c r="O43" s="130">
        <f t="shared" si="8"/>
        <v>0</v>
      </c>
      <c r="P43" s="87"/>
      <c r="Q43" s="70">
        <v>0</v>
      </c>
      <c r="R43" s="200">
        <v>35.4</v>
      </c>
      <c r="S43" s="17">
        <v>50</v>
      </c>
      <c r="T43" s="130">
        <f t="shared" si="9"/>
        <v>85.4</v>
      </c>
      <c r="U43" s="87"/>
      <c r="V43" s="90">
        <f t="shared" si="10"/>
        <v>207.9</v>
      </c>
    </row>
    <row r="44" spans="1:22" x14ac:dyDescent="0.2">
      <c r="A44" s="280" t="s">
        <v>317</v>
      </c>
      <c r="B44" s="56"/>
      <c r="C44" s="62" t="s">
        <v>37</v>
      </c>
      <c r="D44" s="36" t="s">
        <v>142</v>
      </c>
      <c r="E44" s="36"/>
      <c r="F44" s="36"/>
      <c r="G44" s="70">
        <v>423.24999999999238</v>
      </c>
      <c r="H44" s="200">
        <v>24.000000000000011</v>
      </c>
      <c r="I44" s="17">
        <v>178.58300000000264</v>
      </c>
      <c r="J44" s="130">
        <f t="shared" si="7"/>
        <v>625.83299999999508</v>
      </c>
      <c r="K44" s="87"/>
      <c r="L44" s="70">
        <v>46</v>
      </c>
      <c r="M44" s="200">
        <v>21</v>
      </c>
      <c r="N44" s="17">
        <v>109</v>
      </c>
      <c r="O44" s="130">
        <f t="shared" si="8"/>
        <v>176</v>
      </c>
      <c r="P44" s="87"/>
      <c r="Q44" s="70">
        <v>0</v>
      </c>
      <c r="R44" s="200">
        <v>36</v>
      </c>
      <c r="S44" s="17">
        <v>29</v>
      </c>
      <c r="T44" s="130">
        <f t="shared" si="9"/>
        <v>65</v>
      </c>
      <c r="U44" s="87"/>
      <c r="V44" s="90">
        <f t="shared" si="10"/>
        <v>866.83299999999508</v>
      </c>
    </row>
    <row r="45" spans="1:22" x14ac:dyDescent="0.2">
      <c r="A45" s="280" t="s">
        <v>318</v>
      </c>
      <c r="B45" s="55"/>
      <c r="C45" s="59" t="s">
        <v>38</v>
      </c>
      <c r="D45" s="36"/>
      <c r="E45" s="36" t="s">
        <v>143</v>
      </c>
      <c r="F45" s="36"/>
      <c r="G45" s="70">
        <v>0</v>
      </c>
      <c r="H45" s="200">
        <v>0</v>
      </c>
      <c r="I45" s="17">
        <v>0</v>
      </c>
      <c r="J45" s="130">
        <f t="shared" si="7"/>
        <v>0</v>
      </c>
      <c r="K45" s="87"/>
      <c r="L45" s="70">
        <v>0</v>
      </c>
      <c r="M45" s="200">
        <v>0</v>
      </c>
      <c r="N45" s="17">
        <v>0</v>
      </c>
      <c r="O45" s="130">
        <f t="shared" si="8"/>
        <v>0</v>
      </c>
      <c r="P45" s="87"/>
      <c r="Q45" s="70">
        <v>0</v>
      </c>
      <c r="R45" s="200">
        <v>94</v>
      </c>
      <c r="S45" s="17">
        <v>30.1</v>
      </c>
      <c r="T45" s="130">
        <f t="shared" si="9"/>
        <v>124.1</v>
      </c>
      <c r="U45" s="87"/>
      <c r="V45" s="90">
        <f t="shared" si="10"/>
        <v>124.1</v>
      </c>
    </row>
    <row r="46" spans="1:22" x14ac:dyDescent="0.2">
      <c r="A46" s="280" t="s">
        <v>319</v>
      </c>
      <c r="B46" s="55"/>
      <c r="C46" s="59" t="s">
        <v>39</v>
      </c>
      <c r="D46" s="36" t="s">
        <v>144</v>
      </c>
      <c r="E46" s="36"/>
      <c r="F46" s="36"/>
      <c r="G46" s="70">
        <v>64.46516966067891</v>
      </c>
      <c r="H46" s="200">
        <v>0</v>
      </c>
      <c r="I46" s="17">
        <v>3.9833333333333338</v>
      </c>
      <c r="J46" s="130">
        <f t="shared" si="7"/>
        <v>68.448502994012244</v>
      </c>
      <c r="K46" s="87"/>
      <c r="L46" s="70">
        <v>0</v>
      </c>
      <c r="M46" s="200">
        <v>0</v>
      </c>
      <c r="N46" s="17">
        <v>0</v>
      </c>
      <c r="O46" s="130">
        <f t="shared" si="8"/>
        <v>0</v>
      </c>
      <c r="P46" s="87"/>
      <c r="Q46" s="70">
        <v>0</v>
      </c>
      <c r="R46" s="200">
        <v>32.4</v>
      </c>
      <c r="S46" s="17">
        <v>23</v>
      </c>
      <c r="T46" s="130">
        <f t="shared" si="9"/>
        <v>55.4</v>
      </c>
      <c r="U46" s="87"/>
      <c r="V46" s="90">
        <f t="shared" si="10"/>
        <v>123.84850299401225</v>
      </c>
    </row>
    <row r="47" spans="1:22" x14ac:dyDescent="0.2">
      <c r="A47" s="280" t="s">
        <v>320</v>
      </c>
      <c r="B47" s="56"/>
      <c r="C47" s="102" t="s">
        <v>40</v>
      </c>
      <c r="D47" s="37" t="s">
        <v>145</v>
      </c>
      <c r="E47" s="37"/>
      <c r="F47" s="37"/>
      <c r="G47" s="72">
        <v>109.50000000000055</v>
      </c>
      <c r="H47" s="201">
        <v>2</v>
      </c>
      <c r="I47" s="19">
        <v>50.249999999999957</v>
      </c>
      <c r="J47" s="147">
        <f t="shared" si="7"/>
        <v>161.75000000000051</v>
      </c>
      <c r="K47" s="100"/>
      <c r="L47" s="72">
        <v>27.2</v>
      </c>
      <c r="M47" s="201">
        <v>3.4</v>
      </c>
      <c r="N47" s="19">
        <v>51.6</v>
      </c>
      <c r="O47" s="147">
        <f t="shared" si="8"/>
        <v>82.2</v>
      </c>
      <c r="P47" s="100"/>
      <c r="Q47" s="72">
        <v>0</v>
      </c>
      <c r="R47" s="201">
        <v>14.999999999999998</v>
      </c>
      <c r="S47" s="19">
        <v>24</v>
      </c>
      <c r="T47" s="147">
        <f t="shared" si="9"/>
        <v>39</v>
      </c>
      <c r="U47" s="100"/>
      <c r="V47" s="223">
        <f t="shared" si="10"/>
        <v>282.9500000000005</v>
      </c>
    </row>
    <row r="48" spans="1:22" s="2" customFormat="1" x14ac:dyDescent="0.2">
      <c r="B48" s="57" t="s">
        <v>103</v>
      </c>
      <c r="C48" s="61"/>
      <c r="D48" s="47"/>
      <c r="E48" s="47"/>
      <c r="F48" s="47"/>
      <c r="G48" s="74">
        <f>SUM(G30:G47)</f>
        <v>2187.0214908275584</v>
      </c>
      <c r="H48" s="202">
        <f t="shared" ref="H48:J48" si="11">SUM(H30:H47)</f>
        <v>26.000000000000011</v>
      </c>
      <c r="I48" s="45">
        <f t="shared" si="11"/>
        <v>452.78893592994507</v>
      </c>
      <c r="J48" s="143">
        <f t="shared" si="11"/>
        <v>2665.8104267575036</v>
      </c>
      <c r="K48" s="46"/>
      <c r="L48" s="74">
        <f t="shared" ref="L48:O48" si="12">SUM(L30:L47)</f>
        <v>177.28299999999999</v>
      </c>
      <c r="M48" s="202">
        <f t="shared" si="12"/>
        <v>359.77200000000045</v>
      </c>
      <c r="N48" s="45">
        <f t="shared" si="12"/>
        <v>292.93299999999999</v>
      </c>
      <c r="O48" s="143">
        <f t="shared" si="12"/>
        <v>829.98800000000051</v>
      </c>
      <c r="P48" s="46"/>
      <c r="Q48" s="74">
        <f t="shared" ref="Q48:T48" si="13">SUM(Q30:Q47)</f>
        <v>0</v>
      </c>
      <c r="R48" s="202">
        <f t="shared" si="13"/>
        <v>847.00699999999983</v>
      </c>
      <c r="S48" s="45">
        <f t="shared" si="13"/>
        <v>616.80000000000007</v>
      </c>
      <c r="T48" s="143">
        <f t="shared" si="13"/>
        <v>1463.8069999999998</v>
      </c>
      <c r="U48" s="143"/>
      <c r="V48" s="86">
        <f>SUM(V30:V47)</f>
        <v>4959.6054267575046</v>
      </c>
    </row>
    <row r="49" spans="1:25" x14ac:dyDescent="0.2">
      <c r="B49" s="132"/>
      <c r="C49" s="123"/>
      <c r="D49" s="50"/>
      <c r="E49" s="50"/>
      <c r="F49" s="50"/>
      <c r="G49" s="133"/>
      <c r="H49" s="133"/>
      <c r="I49" s="134"/>
      <c r="J49" s="133"/>
      <c r="K49" s="133"/>
      <c r="L49" s="133"/>
      <c r="M49" s="133"/>
      <c r="N49" s="134"/>
      <c r="O49" s="133"/>
      <c r="P49" s="133"/>
      <c r="Q49" s="133"/>
      <c r="R49" s="133"/>
      <c r="S49" s="134"/>
      <c r="T49" s="133"/>
      <c r="U49" s="133"/>
      <c r="V49" s="224"/>
      <c r="W49" s="50"/>
    </row>
    <row r="50" spans="1:25" x14ac:dyDescent="0.2">
      <c r="A50" s="280" t="s">
        <v>322</v>
      </c>
      <c r="B50" s="52" t="s">
        <v>99</v>
      </c>
      <c r="C50" s="58"/>
      <c r="D50" s="99"/>
      <c r="E50" s="54"/>
      <c r="F50" s="54"/>
      <c r="G50" s="76">
        <v>2.5</v>
      </c>
      <c r="H50" s="199">
        <v>0</v>
      </c>
      <c r="I50" s="40">
        <v>0</v>
      </c>
      <c r="J50" s="146">
        <f t="shared" ref="J50:J59" si="14">SUM(G50:I50)</f>
        <v>2.5</v>
      </c>
      <c r="K50" s="35"/>
      <c r="L50" s="76">
        <v>0</v>
      </c>
      <c r="M50" s="199">
        <v>0</v>
      </c>
      <c r="N50" s="40">
        <v>0</v>
      </c>
      <c r="O50" s="146">
        <f t="shared" ref="O50:O59" si="15">SUM(L50:N50)</f>
        <v>0</v>
      </c>
      <c r="P50" s="35"/>
      <c r="Q50" s="76">
        <v>0</v>
      </c>
      <c r="R50" s="199">
        <v>0</v>
      </c>
      <c r="S50" s="40">
        <v>0</v>
      </c>
      <c r="T50" s="146">
        <f t="shared" ref="T50:T59" si="16">SUM(Q50:S50)</f>
        <v>0</v>
      </c>
      <c r="U50" s="142"/>
      <c r="V50" s="222">
        <f t="shared" ref="V50:V59" si="17">SUM(J50,O50,T50)</f>
        <v>2.5</v>
      </c>
    </row>
    <row r="51" spans="1:25" x14ac:dyDescent="0.2">
      <c r="A51" s="280" t="s">
        <v>323</v>
      </c>
      <c r="B51" s="55"/>
      <c r="C51" s="59" t="s">
        <v>41</v>
      </c>
      <c r="D51" s="36" t="s">
        <v>146</v>
      </c>
      <c r="E51" s="36"/>
      <c r="F51" s="36"/>
      <c r="G51" s="70">
        <v>162.60929035073889</v>
      </c>
      <c r="H51" s="200">
        <v>0</v>
      </c>
      <c r="I51" s="17">
        <v>12.489677756865674</v>
      </c>
      <c r="J51" s="130">
        <f t="shared" si="14"/>
        <v>175.09896810760455</v>
      </c>
      <c r="K51" s="87"/>
      <c r="L51" s="70">
        <v>0.84</v>
      </c>
      <c r="M51" s="200">
        <v>0.12</v>
      </c>
      <c r="N51" s="17">
        <v>0.72</v>
      </c>
      <c r="O51" s="130">
        <f t="shared" si="15"/>
        <v>1.68</v>
      </c>
      <c r="P51" s="87"/>
      <c r="Q51" s="70">
        <v>0</v>
      </c>
      <c r="R51" s="200">
        <v>50</v>
      </c>
      <c r="S51" s="17">
        <v>14</v>
      </c>
      <c r="T51" s="130">
        <f t="shared" si="16"/>
        <v>64</v>
      </c>
      <c r="U51" s="87"/>
      <c r="V51" s="90">
        <f t="shared" si="17"/>
        <v>240.77896810760456</v>
      </c>
      <c r="Y51" s="254"/>
    </row>
    <row r="52" spans="1:25" x14ac:dyDescent="0.2">
      <c r="A52" s="280" t="s">
        <v>324</v>
      </c>
      <c r="B52" s="55"/>
      <c r="C52" s="59" t="s">
        <v>42</v>
      </c>
      <c r="D52" s="36" t="s">
        <v>147</v>
      </c>
      <c r="E52" s="36"/>
      <c r="F52" s="36"/>
      <c r="G52" s="70">
        <v>276.39999999999901</v>
      </c>
      <c r="H52" s="200">
        <v>0</v>
      </c>
      <c r="I52" s="17">
        <v>20.999999999999968</v>
      </c>
      <c r="J52" s="130">
        <f t="shared" si="14"/>
        <v>297.39999999999895</v>
      </c>
      <c r="K52" s="87"/>
      <c r="L52" s="70">
        <v>1</v>
      </c>
      <c r="M52" s="200">
        <v>2</v>
      </c>
      <c r="N52" s="17">
        <v>8</v>
      </c>
      <c r="O52" s="130">
        <f t="shared" si="15"/>
        <v>11</v>
      </c>
      <c r="P52" s="87"/>
      <c r="Q52" s="70">
        <v>0</v>
      </c>
      <c r="R52" s="200">
        <v>31.2</v>
      </c>
      <c r="S52" s="17">
        <v>23</v>
      </c>
      <c r="T52" s="130">
        <f t="shared" si="16"/>
        <v>54.2</v>
      </c>
      <c r="U52" s="87"/>
      <c r="V52" s="90">
        <f t="shared" si="17"/>
        <v>362.59999999999894</v>
      </c>
    </row>
    <row r="53" spans="1:25" x14ac:dyDescent="0.2">
      <c r="A53" s="280" t="s">
        <v>325</v>
      </c>
      <c r="B53" s="55"/>
      <c r="C53" s="62" t="s">
        <v>43</v>
      </c>
      <c r="D53" s="36" t="s">
        <v>43</v>
      </c>
      <c r="E53" s="36"/>
      <c r="F53" s="36"/>
      <c r="G53" s="70">
        <v>0</v>
      </c>
      <c r="H53" s="200">
        <v>0</v>
      </c>
      <c r="I53" s="17">
        <v>0</v>
      </c>
      <c r="J53" s="130">
        <f t="shared" si="14"/>
        <v>0</v>
      </c>
      <c r="K53" s="87"/>
      <c r="L53" s="70">
        <v>0</v>
      </c>
      <c r="M53" s="200">
        <v>0</v>
      </c>
      <c r="N53" s="17">
        <v>0</v>
      </c>
      <c r="O53" s="130">
        <f t="shared" si="15"/>
        <v>0</v>
      </c>
      <c r="P53" s="87"/>
      <c r="Q53" s="70">
        <v>0</v>
      </c>
      <c r="R53" s="200">
        <v>8.6</v>
      </c>
      <c r="S53" s="17">
        <v>13</v>
      </c>
      <c r="T53" s="130">
        <f t="shared" si="16"/>
        <v>21.6</v>
      </c>
      <c r="U53" s="87"/>
      <c r="V53" s="90">
        <f t="shared" si="17"/>
        <v>21.6</v>
      </c>
    </row>
    <row r="54" spans="1:25" x14ac:dyDescent="0.2">
      <c r="A54" s="280" t="s">
        <v>326</v>
      </c>
      <c r="B54" s="56"/>
      <c r="C54" s="60" t="s">
        <v>44</v>
      </c>
      <c r="D54" s="36" t="s">
        <v>149</v>
      </c>
      <c r="E54" s="36"/>
      <c r="F54" s="36"/>
      <c r="G54" s="70">
        <v>461.10643217807069</v>
      </c>
      <c r="H54" s="200">
        <v>1</v>
      </c>
      <c r="I54" s="17">
        <v>93.264557555580851</v>
      </c>
      <c r="J54" s="130">
        <f t="shared" si="14"/>
        <v>555.37098973365153</v>
      </c>
      <c r="K54" s="87"/>
      <c r="L54" s="70">
        <v>48.116011797254721</v>
      </c>
      <c r="M54" s="200">
        <v>15.953799999999999</v>
      </c>
      <c r="N54" s="17">
        <v>35.132139249999994</v>
      </c>
      <c r="O54" s="130">
        <f t="shared" si="15"/>
        <v>99.20195104725471</v>
      </c>
      <c r="P54" s="87"/>
      <c r="Q54" s="70">
        <v>0</v>
      </c>
      <c r="R54" s="200">
        <v>76</v>
      </c>
      <c r="S54" s="17">
        <v>25</v>
      </c>
      <c r="T54" s="130">
        <f t="shared" si="16"/>
        <v>101</v>
      </c>
      <c r="U54" s="87"/>
      <c r="V54" s="90">
        <f t="shared" si="17"/>
        <v>755.57294078090626</v>
      </c>
    </row>
    <row r="55" spans="1:25" x14ac:dyDescent="0.2">
      <c r="A55" s="280" t="s">
        <v>327</v>
      </c>
      <c r="B55" s="53"/>
      <c r="C55" s="60" t="s">
        <v>45</v>
      </c>
      <c r="D55" s="36" t="s">
        <v>150</v>
      </c>
      <c r="F55" s="36"/>
      <c r="G55" s="70">
        <v>337.43699884472773</v>
      </c>
      <c r="H55" s="200">
        <v>0.99999999999999989</v>
      </c>
      <c r="I55" s="17">
        <v>72.994057555580952</v>
      </c>
      <c r="J55" s="130">
        <f t="shared" si="14"/>
        <v>411.43105640030865</v>
      </c>
      <c r="K55" s="87"/>
      <c r="L55" s="70">
        <v>37.116011797254728</v>
      </c>
      <c r="M55" s="200">
        <v>10.953800000000001</v>
      </c>
      <c r="N55" s="17">
        <v>30.132139250000002</v>
      </c>
      <c r="O55" s="130">
        <f t="shared" si="15"/>
        <v>78.201951047254738</v>
      </c>
      <c r="P55" s="87"/>
      <c r="Q55" s="70">
        <v>0</v>
      </c>
      <c r="R55" s="200">
        <v>45</v>
      </c>
      <c r="S55" s="17">
        <v>13</v>
      </c>
      <c r="T55" s="130">
        <f t="shared" si="16"/>
        <v>58</v>
      </c>
      <c r="U55" s="87"/>
      <c r="V55" s="90">
        <f t="shared" si="17"/>
        <v>547.63300744756339</v>
      </c>
    </row>
    <row r="56" spans="1:25" x14ac:dyDescent="0.2">
      <c r="A56" s="280" t="s">
        <v>328</v>
      </c>
      <c r="B56" s="55"/>
      <c r="C56" s="59" t="s">
        <v>47</v>
      </c>
      <c r="D56" s="36" t="s">
        <v>152</v>
      </c>
      <c r="E56" s="36"/>
      <c r="F56" s="36"/>
      <c r="G56" s="70">
        <v>12.999999999999986</v>
      </c>
      <c r="H56" s="200">
        <v>0</v>
      </c>
      <c r="I56" s="17">
        <v>5.0000000000000018</v>
      </c>
      <c r="J56" s="130">
        <f t="shared" si="14"/>
        <v>17.999999999999986</v>
      </c>
      <c r="K56" s="87"/>
      <c r="L56" s="70">
        <v>0.12671080513051308</v>
      </c>
      <c r="M56" s="200">
        <v>0</v>
      </c>
      <c r="N56" s="17">
        <v>0.10785950000000002</v>
      </c>
      <c r="O56" s="130">
        <f t="shared" si="15"/>
        <v>0.23457030513051311</v>
      </c>
      <c r="P56" s="87"/>
      <c r="Q56" s="70">
        <v>0</v>
      </c>
      <c r="R56" s="200">
        <v>27</v>
      </c>
      <c r="S56" s="17">
        <v>14</v>
      </c>
      <c r="T56" s="130">
        <f t="shared" si="16"/>
        <v>41</v>
      </c>
      <c r="U56" s="87"/>
      <c r="V56" s="90">
        <f t="shared" si="17"/>
        <v>59.234570305130504</v>
      </c>
    </row>
    <row r="57" spans="1:25" x14ac:dyDescent="0.2">
      <c r="A57" s="280" t="s">
        <v>329</v>
      </c>
      <c r="B57" s="55"/>
      <c r="C57" s="59" t="s">
        <v>46</v>
      </c>
      <c r="D57" s="36" t="s">
        <v>151</v>
      </c>
      <c r="E57" s="36"/>
      <c r="F57" s="36"/>
      <c r="G57" s="70">
        <v>356.90990863648614</v>
      </c>
      <c r="H57" s="200">
        <v>0.33333333333333326</v>
      </c>
      <c r="I57" s="17">
        <v>48.198918773927502</v>
      </c>
      <c r="J57" s="130">
        <f t="shared" si="14"/>
        <v>405.44216074374697</v>
      </c>
      <c r="K57" s="87"/>
      <c r="L57" s="70">
        <v>0.55583218856885697</v>
      </c>
      <c r="M57" s="200">
        <v>0</v>
      </c>
      <c r="N57" s="17">
        <v>0.89305650000000025</v>
      </c>
      <c r="O57" s="130">
        <f t="shared" si="15"/>
        <v>1.4488886885688572</v>
      </c>
      <c r="P57" s="87"/>
      <c r="Q57" s="70">
        <v>0</v>
      </c>
      <c r="R57" s="200">
        <v>144.6</v>
      </c>
      <c r="S57" s="17">
        <v>72</v>
      </c>
      <c r="T57" s="130">
        <f t="shared" si="16"/>
        <v>216.6</v>
      </c>
      <c r="U57" s="87"/>
      <c r="V57" s="90">
        <f t="shared" si="17"/>
        <v>623.49104943231578</v>
      </c>
    </row>
    <row r="58" spans="1:25" x14ac:dyDescent="0.2">
      <c r="A58" s="280" t="s">
        <v>330</v>
      </c>
      <c r="B58" s="55"/>
      <c r="C58" s="59" t="s">
        <v>48</v>
      </c>
      <c r="D58" s="36" t="s">
        <v>153</v>
      </c>
      <c r="E58" s="36"/>
      <c r="F58" s="36"/>
      <c r="G58" s="70">
        <v>109.02000000000126</v>
      </c>
      <c r="H58" s="200">
        <v>0</v>
      </c>
      <c r="I58" s="17">
        <v>14.653333333333334</v>
      </c>
      <c r="J58" s="130">
        <f t="shared" si="14"/>
        <v>123.6733333333346</v>
      </c>
      <c r="K58" s="87"/>
      <c r="L58" s="70">
        <v>2.88</v>
      </c>
      <c r="M58" s="200">
        <v>0.12</v>
      </c>
      <c r="N58" s="17">
        <v>5.1201699999999999</v>
      </c>
      <c r="O58" s="130">
        <f t="shared" si="15"/>
        <v>8.1201699999999999</v>
      </c>
      <c r="P58" s="87"/>
      <c r="Q58" s="70">
        <v>0</v>
      </c>
      <c r="R58" s="200">
        <v>68.711111111111109</v>
      </c>
      <c r="S58" s="17">
        <v>39.222222222222221</v>
      </c>
      <c r="T58" s="130">
        <f t="shared" si="16"/>
        <v>107.93333333333334</v>
      </c>
      <c r="U58" s="87"/>
      <c r="V58" s="90">
        <f t="shared" si="17"/>
        <v>239.72683666666794</v>
      </c>
    </row>
    <row r="59" spans="1:25" x14ac:dyDescent="0.2">
      <c r="A59" s="280" t="s">
        <v>331</v>
      </c>
      <c r="B59" s="56"/>
      <c r="C59" s="102" t="s">
        <v>49</v>
      </c>
      <c r="D59" s="37" t="s">
        <v>154</v>
      </c>
      <c r="E59" s="37"/>
      <c r="F59" s="37"/>
      <c r="G59" s="72">
        <v>430.68024826392138</v>
      </c>
      <c r="H59" s="201">
        <v>0</v>
      </c>
      <c r="I59" s="19">
        <v>70.555131297920013</v>
      </c>
      <c r="J59" s="147">
        <f t="shared" si="14"/>
        <v>501.2353795618414</v>
      </c>
      <c r="K59" s="100"/>
      <c r="L59" s="72">
        <v>13.845433411791184</v>
      </c>
      <c r="M59" s="201">
        <v>9.2399999999999996E-2</v>
      </c>
      <c r="N59" s="19">
        <v>12.334535499999999</v>
      </c>
      <c r="O59" s="147">
        <f t="shared" si="15"/>
        <v>26.272368911791183</v>
      </c>
      <c r="P59" s="100"/>
      <c r="Q59" s="72">
        <v>0</v>
      </c>
      <c r="R59" s="201">
        <v>159.19999999999999</v>
      </c>
      <c r="S59" s="19">
        <v>95</v>
      </c>
      <c r="T59" s="147">
        <f t="shared" si="16"/>
        <v>254.2</v>
      </c>
      <c r="U59" s="100"/>
      <c r="V59" s="223">
        <f t="shared" si="17"/>
        <v>781.70774847363259</v>
      </c>
    </row>
    <row r="60" spans="1:25" s="2" customFormat="1" x14ac:dyDescent="0.2">
      <c r="B60" s="57" t="s">
        <v>104</v>
      </c>
      <c r="C60" s="61"/>
      <c r="D60" s="47"/>
      <c r="E60" s="47"/>
      <c r="F60" s="47"/>
      <c r="G60" s="74">
        <f>SUM(G50:G59)</f>
        <v>2149.6628782739454</v>
      </c>
      <c r="H60" s="202">
        <f t="shared" ref="H60:J60" si="18">SUM(H50:H59)</f>
        <v>2.333333333333333</v>
      </c>
      <c r="I60" s="45">
        <f t="shared" si="18"/>
        <v>338.15567627320826</v>
      </c>
      <c r="J60" s="143">
        <f t="shared" si="18"/>
        <v>2490.1518878804868</v>
      </c>
      <c r="K60" s="46"/>
      <c r="L60" s="74">
        <f t="shared" ref="L60:O60" si="19">SUM(L50:L59)</f>
        <v>104.47999999999999</v>
      </c>
      <c r="M60" s="202">
        <f t="shared" si="19"/>
        <v>29.240000000000002</v>
      </c>
      <c r="N60" s="45">
        <f t="shared" si="19"/>
        <v>92.439899999999994</v>
      </c>
      <c r="O60" s="143">
        <f t="shared" si="19"/>
        <v>226.15989999999999</v>
      </c>
      <c r="P60" s="46"/>
      <c r="Q60" s="74">
        <f t="shared" ref="Q60:T60" si="20">SUM(Q50:Q59)</f>
        <v>0</v>
      </c>
      <c r="R60" s="202">
        <f t="shared" si="20"/>
        <v>610.31111111111113</v>
      </c>
      <c r="S60" s="45">
        <f t="shared" si="20"/>
        <v>308.22222222222223</v>
      </c>
      <c r="T60" s="143">
        <f t="shared" si="20"/>
        <v>918.5333333333333</v>
      </c>
      <c r="U60" s="143"/>
      <c r="V60" s="86">
        <f>SUM(V50:V59)</f>
        <v>3634.8451212138198</v>
      </c>
    </row>
    <row r="61" spans="1:25" x14ac:dyDescent="0.2">
      <c r="B61" s="122"/>
      <c r="C61" s="102"/>
      <c r="D61" s="50"/>
      <c r="E61" s="50"/>
      <c r="F61" s="50"/>
      <c r="G61" s="81"/>
      <c r="H61" s="203"/>
      <c r="I61" s="22"/>
      <c r="J61" s="142"/>
      <c r="K61" s="35"/>
      <c r="L61" s="81"/>
      <c r="M61" s="203"/>
      <c r="N61" s="126"/>
      <c r="O61" s="142"/>
      <c r="P61" s="35"/>
      <c r="Q61" s="81"/>
      <c r="R61" s="203"/>
      <c r="S61" s="126"/>
      <c r="T61" s="142"/>
      <c r="U61" s="142"/>
      <c r="V61" s="101"/>
    </row>
    <row r="62" spans="1:25" x14ac:dyDescent="0.2">
      <c r="B62" s="52" t="s">
        <v>97</v>
      </c>
      <c r="C62" s="58"/>
      <c r="D62" s="99"/>
      <c r="E62" s="54"/>
      <c r="F62" s="54"/>
      <c r="G62" s="76"/>
      <c r="H62" s="199"/>
      <c r="I62" s="40"/>
      <c r="J62" s="146"/>
      <c r="K62" s="35"/>
      <c r="L62" s="76"/>
      <c r="M62" s="199"/>
      <c r="N62" s="40"/>
      <c r="O62" s="146"/>
      <c r="P62" s="35"/>
      <c r="Q62" s="76"/>
      <c r="R62" s="199"/>
      <c r="S62" s="40"/>
      <c r="T62" s="146"/>
      <c r="U62" s="142"/>
      <c r="V62" s="222"/>
    </row>
    <row r="63" spans="1:25" x14ac:dyDescent="0.2">
      <c r="A63" s="280" t="s">
        <v>332</v>
      </c>
      <c r="B63" s="55"/>
      <c r="C63" s="59" t="s">
        <v>50</v>
      </c>
      <c r="D63" s="36" t="s">
        <v>50</v>
      </c>
      <c r="E63" s="36"/>
      <c r="F63" s="36"/>
      <c r="G63" s="70">
        <v>48.036170710942919</v>
      </c>
      <c r="H63" s="200">
        <v>3.5200000000000002E-2</v>
      </c>
      <c r="I63" s="17">
        <v>1.5943041936093616</v>
      </c>
      <c r="J63" s="130">
        <f t="shared" ref="J63:J67" si="21">SUM(G63:I63)</f>
        <v>49.665674904552283</v>
      </c>
      <c r="K63" s="87"/>
      <c r="L63" s="70">
        <v>97.915999999999954</v>
      </c>
      <c r="M63" s="200">
        <v>51.921000000000014</v>
      </c>
      <c r="N63" s="17">
        <v>257.65400000000011</v>
      </c>
      <c r="O63" s="130">
        <f t="shared" ref="O63:O67" si="22">SUM(L63:N63)</f>
        <v>407.4910000000001</v>
      </c>
      <c r="P63" s="87"/>
      <c r="Q63" s="70">
        <v>0</v>
      </c>
      <c r="R63" s="200">
        <v>24.510000000000041</v>
      </c>
      <c r="S63" s="17">
        <v>5.0009999999999994</v>
      </c>
      <c r="T63" s="130">
        <f t="shared" ref="T63:T67" si="23">SUM(Q63:S63)</f>
        <v>29.511000000000038</v>
      </c>
      <c r="U63" s="87"/>
      <c r="V63" s="90">
        <f t="shared" ref="V63:V67" si="24">SUM(J63,O63,T63)</f>
        <v>486.66767490455243</v>
      </c>
    </row>
    <row r="64" spans="1:25" x14ac:dyDescent="0.2">
      <c r="A64" s="280" t="s">
        <v>333</v>
      </c>
      <c r="B64" s="55"/>
      <c r="C64" s="59" t="s">
        <v>51</v>
      </c>
      <c r="D64" s="36" t="s">
        <v>227</v>
      </c>
      <c r="E64" s="36"/>
      <c r="F64" s="36"/>
      <c r="G64" s="70">
        <v>223.02789999999183</v>
      </c>
      <c r="H64" s="200">
        <v>1</v>
      </c>
      <c r="I64" s="17">
        <v>35.926600000000164</v>
      </c>
      <c r="J64" s="130">
        <f t="shared" si="21"/>
        <v>259.95449999999198</v>
      </c>
      <c r="K64" s="87"/>
      <c r="L64" s="70">
        <v>14</v>
      </c>
      <c r="M64" s="200">
        <v>1</v>
      </c>
      <c r="N64" s="17">
        <v>16.667000000000002</v>
      </c>
      <c r="O64" s="130">
        <f t="shared" si="22"/>
        <v>31.667000000000002</v>
      </c>
      <c r="P64" s="87"/>
      <c r="Q64" s="70">
        <v>0</v>
      </c>
      <c r="R64" s="200">
        <v>53.555555555555557</v>
      </c>
      <c r="S64" s="17">
        <v>35.111111111111114</v>
      </c>
      <c r="T64" s="130">
        <f t="shared" si="23"/>
        <v>88.666666666666671</v>
      </c>
      <c r="U64" s="87"/>
      <c r="V64" s="90">
        <f t="shared" si="24"/>
        <v>380.2881666666587</v>
      </c>
    </row>
    <row r="65" spans="1:25" x14ac:dyDescent="0.2">
      <c r="A65" s="280" t="s">
        <v>334</v>
      </c>
      <c r="B65" s="55"/>
      <c r="C65" s="59" t="s">
        <v>52</v>
      </c>
      <c r="D65" s="36" t="s">
        <v>155</v>
      </c>
      <c r="E65" s="36"/>
      <c r="F65" s="36"/>
      <c r="G65" s="70">
        <v>861.47760101502831</v>
      </c>
      <c r="H65" s="200">
        <v>1.9647999999999999</v>
      </c>
      <c r="I65" s="17">
        <v>265.651902866515</v>
      </c>
      <c r="J65" s="130">
        <f t="shared" si="21"/>
        <v>1129.0943038815433</v>
      </c>
      <c r="K65" s="87"/>
      <c r="L65" s="70">
        <v>38.47</v>
      </c>
      <c r="M65" s="200">
        <v>17.61</v>
      </c>
      <c r="N65" s="17">
        <v>77.6601</v>
      </c>
      <c r="O65" s="130">
        <f t="shared" si="22"/>
        <v>133.74009999999998</v>
      </c>
      <c r="P65" s="87"/>
      <c r="Q65" s="70">
        <v>0</v>
      </c>
      <c r="R65" s="200">
        <v>305.48066666666574</v>
      </c>
      <c r="S65" s="17">
        <v>269.33433333333329</v>
      </c>
      <c r="T65" s="130">
        <f t="shared" si="23"/>
        <v>574.81499999999903</v>
      </c>
      <c r="U65" s="87"/>
      <c r="V65" s="90">
        <f t="shared" si="24"/>
        <v>1837.6494038815422</v>
      </c>
    </row>
    <row r="66" spans="1:25" x14ac:dyDescent="0.2">
      <c r="A66" s="280" t="s">
        <v>335</v>
      </c>
      <c r="B66" s="55"/>
      <c r="C66" s="59" t="s">
        <v>53</v>
      </c>
      <c r="D66" s="36" t="s">
        <v>156</v>
      </c>
      <c r="E66" s="36"/>
      <c r="F66" s="36"/>
      <c r="G66" s="70">
        <v>127.43935000000121</v>
      </c>
      <c r="H66" s="200">
        <v>0</v>
      </c>
      <c r="I66" s="17">
        <v>67.713350000000318</v>
      </c>
      <c r="J66" s="130">
        <f t="shared" si="21"/>
        <v>195.15270000000152</v>
      </c>
      <c r="K66" s="87"/>
      <c r="L66" s="70">
        <v>15</v>
      </c>
      <c r="M66" s="200">
        <v>1</v>
      </c>
      <c r="N66" s="17">
        <v>20</v>
      </c>
      <c r="O66" s="130">
        <f t="shared" si="22"/>
        <v>36</v>
      </c>
      <c r="P66" s="87"/>
      <c r="Q66" s="70">
        <v>0</v>
      </c>
      <c r="R66" s="200">
        <v>55.666666666666693</v>
      </c>
      <c r="S66" s="17">
        <v>47.333333333333336</v>
      </c>
      <c r="T66" s="130">
        <f t="shared" si="23"/>
        <v>103.00000000000003</v>
      </c>
      <c r="U66" s="87"/>
      <c r="V66" s="90">
        <f t="shared" si="24"/>
        <v>334.15270000000157</v>
      </c>
    </row>
    <row r="67" spans="1:25" x14ac:dyDescent="0.2">
      <c r="A67" s="280" t="s">
        <v>336</v>
      </c>
      <c r="B67" s="56"/>
      <c r="C67" s="102" t="s">
        <v>204</v>
      </c>
      <c r="D67" s="50" t="s">
        <v>276</v>
      </c>
      <c r="E67" s="50"/>
      <c r="F67" s="50"/>
      <c r="G67" s="81">
        <v>0</v>
      </c>
      <c r="H67" s="203">
        <v>0</v>
      </c>
      <c r="I67" s="22">
        <v>0</v>
      </c>
      <c r="J67" s="142">
        <f t="shared" si="21"/>
        <v>0</v>
      </c>
      <c r="K67" s="100"/>
      <c r="L67" s="81">
        <v>5.7870000000000026</v>
      </c>
      <c r="M67" s="203">
        <v>5.4870000000000045</v>
      </c>
      <c r="N67" s="22">
        <v>2.1840000000000002</v>
      </c>
      <c r="O67" s="142">
        <f t="shared" si="22"/>
        <v>13.458000000000009</v>
      </c>
      <c r="P67" s="100"/>
      <c r="Q67" s="81">
        <v>0</v>
      </c>
      <c r="R67" s="203">
        <v>0</v>
      </c>
      <c r="S67" s="22">
        <v>0</v>
      </c>
      <c r="T67" s="142">
        <f t="shared" si="23"/>
        <v>0</v>
      </c>
      <c r="U67" s="100"/>
      <c r="V67" s="101">
        <f t="shared" si="24"/>
        <v>13.458000000000009</v>
      </c>
    </row>
    <row r="68" spans="1:25" s="2" customFormat="1" x14ac:dyDescent="0.2">
      <c r="B68" s="57" t="s">
        <v>105</v>
      </c>
      <c r="C68" s="61"/>
      <c r="D68" s="47"/>
      <c r="E68" s="47"/>
      <c r="F68" s="47"/>
      <c r="G68" s="74">
        <f>SUM(G63:G67)</f>
        <v>1259.9810217259644</v>
      </c>
      <c r="H68" s="202">
        <f t="shared" ref="H68:J68" si="25">SUM(H63:H67)</f>
        <v>3</v>
      </c>
      <c r="I68" s="45">
        <f t="shared" si="25"/>
        <v>370.88615706012484</v>
      </c>
      <c r="J68" s="143">
        <f t="shared" si="25"/>
        <v>1633.867178786089</v>
      </c>
      <c r="K68" s="46"/>
      <c r="L68" s="74">
        <f t="shared" ref="L68:O68" si="26">SUM(L63:L67)</f>
        <v>171.17299999999997</v>
      </c>
      <c r="M68" s="202">
        <f t="shared" si="26"/>
        <v>77.018000000000015</v>
      </c>
      <c r="N68" s="45">
        <f t="shared" si="26"/>
        <v>374.16510000000017</v>
      </c>
      <c r="O68" s="143">
        <f t="shared" si="26"/>
        <v>622.35610000000008</v>
      </c>
      <c r="P68" s="46"/>
      <c r="Q68" s="74">
        <f t="shared" ref="Q68:T68" si="27">SUM(Q63:Q67)</f>
        <v>0</v>
      </c>
      <c r="R68" s="202">
        <f t="shared" si="27"/>
        <v>439.21288888888802</v>
      </c>
      <c r="S68" s="45">
        <f t="shared" si="27"/>
        <v>356.77977777777772</v>
      </c>
      <c r="T68" s="143">
        <f t="shared" si="27"/>
        <v>795.99266666666574</v>
      </c>
      <c r="U68" s="143"/>
      <c r="V68" s="86">
        <f>SUM(V63:V67)</f>
        <v>3052.215945452755</v>
      </c>
    </row>
    <row r="69" spans="1:25" x14ac:dyDescent="0.2">
      <c r="B69" s="122"/>
      <c r="C69" s="123"/>
      <c r="D69" s="50"/>
      <c r="E69" s="50"/>
      <c r="F69" s="50"/>
      <c r="G69" s="81"/>
      <c r="H69" s="203"/>
      <c r="I69" s="22"/>
      <c r="J69" s="142"/>
      <c r="K69" s="35"/>
      <c r="L69" s="81"/>
      <c r="M69" s="203"/>
      <c r="N69" s="22"/>
      <c r="O69" s="142"/>
      <c r="P69" s="35"/>
      <c r="Q69" s="81"/>
      <c r="R69" s="203"/>
      <c r="S69" s="22"/>
      <c r="T69" s="142"/>
      <c r="U69" s="142"/>
      <c r="V69" s="101"/>
    </row>
    <row r="70" spans="1:25" x14ac:dyDescent="0.2">
      <c r="A70" s="280" t="s">
        <v>337</v>
      </c>
      <c r="B70" s="52" t="s">
        <v>98</v>
      </c>
      <c r="C70" s="58"/>
      <c r="D70" s="99"/>
      <c r="E70" s="54"/>
      <c r="F70" s="54"/>
      <c r="G70" s="76">
        <v>14.27099999999988</v>
      </c>
      <c r="H70" s="199">
        <v>0</v>
      </c>
      <c r="I70" s="40">
        <v>0.907250000000001</v>
      </c>
      <c r="J70" s="146">
        <f>SUM(G70:I70)</f>
        <v>15.178249999999881</v>
      </c>
      <c r="K70" s="35"/>
      <c r="L70" s="76">
        <v>0</v>
      </c>
      <c r="M70" s="199">
        <v>0</v>
      </c>
      <c r="N70" s="40">
        <v>0</v>
      </c>
      <c r="O70" s="146">
        <f t="shared" ref="O70:O81" si="28">SUM(L70:N70)</f>
        <v>0</v>
      </c>
      <c r="P70" s="35"/>
      <c r="Q70" s="76">
        <v>0</v>
      </c>
      <c r="R70" s="199">
        <v>0</v>
      </c>
      <c r="S70" s="40">
        <v>0</v>
      </c>
      <c r="T70" s="146">
        <f t="shared" ref="T70:T81" si="29">SUM(Q70:S70)</f>
        <v>0</v>
      </c>
      <c r="U70" s="142"/>
      <c r="V70" s="222">
        <f t="shared" ref="V70:V81" si="30">SUM(J70,O70,T70)</f>
        <v>15.178249999999881</v>
      </c>
    </row>
    <row r="71" spans="1:25" x14ac:dyDescent="0.2">
      <c r="A71" s="280" t="s">
        <v>338</v>
      </c>
      <c r="B71" s="55"/>
      <c r="C71" s="59" t="s">
        <v>54</v>
      </c>
      <c r="D71" s="36" t="s">
        <v>157</v>
      </c>
      <c r="E71" s="36"/>
      <c r="F71" s="36"/>
      <c r="G71" s="70">
        <v>187.93786347305414</v>
      </c>
      <c r="H71" s="200">
        <v>0</v>
      </c>
      <c r="I71" s="17">
        <v>19.023926746507016</v>
      </c>
      <c r="J71" s="130">
        <f t="shared" ref="J71:J81" si="31">SUM(G71:I71)</f>
        <v>206.96179021956115</v>
      </c>
      <c r="K71" s="87"/>
      <c r="L71" s="70">
        <v>0</v>
      </c>
      <c r="M71" s="200">
        <v>0</v>
      </c>
      <c r="N71" s="17">
        <v>0</v>
      </c>
      <c r="O71" s="130">
        <f t="shared" si="28"/>
        <v>0</v>
      </c>
      <c r="P71" s="87"/>
      <c r="Q71" s="70">
        <v>0</v>
      </c>
      <c r="R71" s="200">
        <v>53.7</v>
      </c>
      <c r="S71" s="17">
        <v>46</v>
      </c>
      <c r="T71" s="130">
        <f t="shared" si="29"/>
        <v>99.7</v>
      </c>
      <c r="U71" s="87"/>
      <c r="V71" s="90">
        <f t="shared" si="30"/>
        <v>306.66179021956117</v>
      </c>
      <c r="Y71" s="254"/>
    </row>
    <row r="72" spans="1:25" x14ac:dyDescent="0.2">
      <c r="A72" s="280" t="s">
        <v>339</v>
      </c>
      <c r="B72" s="55"/>
      <c r="C72" s="59" t="s">
        <v>240</v>
      </c>
      <c r="D72" s="36" t="s">
        <v>241</v>
      </c>
      <c r="E72" s="36"/>
      <c r="F72" s="36"/>
      <c r="G72" s="70">
        <v>75.381900000001082</v>
      </c>
      <c r="H72" s="200">
        <v>0</v>
      </c>
      <c r="I72" s="17">
        <v>12.093733333333361</v>
      </c>
      <c r="J72" s="130">
        <f t="shared" si="31"/>
        <v>87.475633333334443</v>
      </c>
      <c r="K72" s="87"/>
      <c r="L72" s="70">
        <v>0</v>
      </c>
      <c r="M72" s="200">
        <v>0</v>
      </c>
      <c r="N72" s="17">
        <v>0</v>
      </c>
      <c r="O72" s="130">
        <f t="shared" si="28"/>
        <v>0</v>
      </c>
      <c r="P72" s="87"/>
      <c r="Q72" s="70">
        <v>0</v>
      </c>
      <c r="R72" s="200">
        <v>24</v>
      </c>
      <c r="S72" s="17">
        <v>13</v>
      </c>
      <c r="T72" s="130">
        <f t="shared" si="29"/>
        <v>37</v>
      </c>
      <c r="U72" s="87"/>
      <c r="V72" s="90">
        <f t="shared" si="30"/>
        <v>124.47563333333444</v>
      </c>
      <c r="X72" s="2"/>
      <c r="Y72" s="254"/>
    </row>
    <row r="73" spans="1:25" x14ac:dyDescent="0.2">
      <c r="A73" s="280" t="s">
        <v>340</v>
      </c>
      <c r="B73" s="55"/>
      <c r="C73" s="62" t="s">
        <v>55</v>
      </c>
      <c r="D73" s="36" t="s">
        <v>158</v>
      </c>
      <c r="E73" s="36"/>
      <c r="F73" s="36"/>
      <c r="G73" s="70">
        <v>199.0970686666783</v>
      </c>
      <c r="H73" s="200">
        <v>0.33333333333333326</v>
      </c>
      <c r="I73" s="17">
        <v>17.055066666666644</v>
      </c>
      <c r="J73" s="130">
        <f t="shared" si="31"/>
        <v>216.48546866667829</v>
      </c>
      <c r="K73" s="87"/>
      <c r="L73" s="70">
        <v>0</v>
      </c>
      <c r="M73" s="200">
        <v>0</v>
      </c>
      <c r="N73" s="17">
        <v>0</v>
      </c>
      <c r="O73" s="130">
        <f t="shared" si="28"/>
        <v>0</v>
      </c>
      <c r="P73" s="87"/>
      <c r="Q73" s="70">
        <v>0</v>
      </c>
      <c r="R73" s="200">
        <v>36.200000000000003</v>
      </c>
      <c r="S73" s="17">
        <v>16</v>
      </c>
      <c r="T73" s="130">
        <f t="shared" si="29"/>
        <v>52.2</v>
      </c>
      <c r="U73" s="87"/>
      <c r="V73" s="90">
        <f t="shared" si="30"/>
        <v>268.68546866667828</v>
      </c>
      <c r="Y73" s="254"/>
    </row>
    <row r="74" spans="1:25" x14ac:dyDescent="0.2">
      <c r="A74" s="280" t="s">
        <v>341</v>
      </c>
      <c r="B74" s="56"/>
      <c r="C74" s="59" t="s">
        <v>56</v>
      </c>
      <c r="D74" s="36" t="s">
        <v>159</v>
      </c>
      <c r="E74" s="36"/>
      <c r="F74" s="36"/>
      <c r="G74" s="70">
        <v>145.90941257485073</v>
      </c>
      <c r="H74" s="200">
        <v>0.53333333333333321</v>
      </c>
      <c r="I74" s="17">
        <v>16.90614051896204</v>
      </c>
      <c r="J74" s="130">
        <f t="shared" si="31"/>
        <v>163.34888642714611</v>
      </c>
      <c r="K74" s="87"/>
      <c r="L74" s="70">
        <v>0</v>
      </c>
      <c r="M74" s="200">
        <v>0</v>
      </c>
      <c r="N74" s="17">
        <v>0</v>
      </c>
      <c r="O74" s="130">
        <f t="shared" si="28"/>
        <v>0</v>
      </c>
      <c r="P74" s="87"/>
      <c r="Q74" s="70">
        <v>0</v>
      </c>
      <c r="R74" s="200">
        <v>16</v>
      </c>
      <c r="S74" s="17">
        <v>14</v>
      </c>
      <c r="T74" s="130">
        <f t="shared" si="29"/>
        <v>30</v>
      </c>
      <c r="U74" s="87"/>
      <c r="V74" s="90">
        <f t="shared" si="30"/>
        <v>193.34888642714611</v>
      </c>
      <c r="Y74" s="254"/>
    </row>
    <row r="75" spans="1:25" x14ac:dyDescent="0.2">
      <c r="A75" s="280" t="s">
        <v>342</v>
      </c>
      <c r="B75" s="55"/>
      <c r="C75" s="59" t="s">
        <v>57</v>
      </c>
      <c r="D75" s="36" t="s">
        <v>160</v>
      </c>
      <c r="E75" s="36"/>
      <c r="F75" s="36"/>
      <c r="G75" s="70">
        <v>536.17813797307736</v>
      </c>
      <c r="H75" s="200">
        <v>0.39999999999999997</v>
      </c>
      <c r="I75" s="17">
        <v>42.61832754391321</v>
      </c>
      <c r="J75" s="130">
        <f t="shared" si="31"/>
        <v>579.19646551699054</v>
      </c>
      <c r="K75" s="87"/>
      <c r="L75" s="70">
        <v>0</v>
      </c>
      <c r="M75" s="200">
        <v>0</v>
      </c>
      <c r="N75" s="17">
        <v>0</v>
      </c>
      <c r="O75" s="130">
        <f t="shared" si="28"/>
        <v>0</v>
      </c>
      <c r="P75" s="87"/>
      <c r="Q75" s="70">
        <v>0</v>
      </c>
      <c r="R75" s="200">
        <v>53</v>
      </c>
      <c r="S75" s="17">
        <v>22</v>
      </c>
      <c r="T75" s="130">
        <f t="shared" si="29"/>
        <v>75</v>
      </c>
      <c r="U75" s="87"/>
      <c r="V75" s="90">
        <f t="shared" si="30"/>
        <v>654.19646551699054</v>
      </c>
      <c r="Y75" s="254"/>
    </row>
    <row r="76" spans="1:25" x14ac:dyDescent="0.2">
      <c r="A76" s="280" t="s">
        <v>343</v>
      </c>
      <c r="B76" s="55"/>
      <c r="C76" s="59" t="s">
        <v>58</v>
      </c>
      <c r="D76" s="36" t="s">
        <v>161</v>
      </c>
      <c r="E76" s="36"/>
      <c r="F76" s="36"/>
      <c r="G76" s="70">
        <v>96.920833333332808</v>
      </c>
      <c r="H76" s="200">
        <v>0</v>
      </c>
      <c r="I76" s="17">
        <v>13.405300000000004</v>
      </c>
      <c r="J76" s="130">
        <f t="shared" si="31"/>
        <v>110.32613333333282</v>
      </c>
      <c r="K76" s="87"/>
      <c r="L76" s="70">
        <v>0.2</v>
      </c>
      <c r="M76" s="200">
        <v>0.4</v>
      </c>
      <c r="N76" s="17">
        <v>1.6000000000000003</v>
      </c>
      <c r="O76" s="130">
        <f t="shared" si="28"/>
        <v>2.2000000000000002</v>
      </c>
      <c r="P76" s="87"/>
      <c r="Q76" s="70">
        <v>0</v>
      </c>
      <c r="R76" s="200">
        <v>78</v>
      </c>
      <c r="S76" s="17">
        <v>23</v>
      </c>
      <c r="T76" s="130">
        <f t="shared" si="29"/>
        <v>101</v>
      </c>
      <c r="U76" s="87"/>
      <c r="V76" s="90">
        <f t="shared" si="30"/>
        <v>213.52613333333284</v>
      </c>
      <c r="Y76" s="254"/>
    </row>
    <row r="77" spans="1:25" x14ac:dyDescent="0.2">
      <c r="A77" s="280" t="s">
        <v>344</v>
      </c>
      <c r="B77" s="55"/>
      <c r="C77" s="59" t="s">
        <v>59</v>
      </c>
      <c r="D77" s="36" t="s">
        <v>162</v>
      </c>
      <c r="E77" s="36"/>
      <c r="F77" s="36"/>
      <c r="G77" s="70">
        <v>230.96277504989757</v>
      </c>
      <c r="H77" s="200">
        <v>0.19999999999999998</v>
      </c>
      <c r="I77" s="17">
        <v>27.433014770459067</v>
      </c>
      <c r="J77" s="130">
        <f t="shared" si="31"/>
        <v>258.59578982035663</v>
      </c>
      <c r="K77" s="87"/>
      <c r="L77" s="70">
        <v>0</v>
      </c>
      <c r="M77" s="200">
        <v>0</v>
      </c>
      <c r="N77" s="17">
        <v>0</v>
      </c>
      <c r="O77" s="130">
        <f t="shared" si="28"/>
        <v>0</v>
      </c>
      <c r="P77" s="87"/>
      <c r="Q77" s="70">
        <v>0</v>
      </c>
      <c r="R77" s="200">
        <v>40</v>
      </c>
      <c r="S77" s="17">
        <v>36.6</v>
      </c>
      <c r="T77" s="130">
        <f t="shared" si="29"/>
        <v>76.599999999999994</v>
      </c>
      <c r="U77" s="87"/>
      <c r="V77" s="90">
        <f t="shared" si="30"/>
        <v>335.19578982035659</v>
      </c>
      <c r="Y77" s="254"/>
    </row>
    <row r="78" spans="1:25" x14ac:dyDescent="0.2">
      <c r="A78" s="280" t="s">
        <v>345</v>
      </c>
      <c r="B78" s="56"/>
      <c r="C78" s="62" t="s">
        <v>61</v>
      </c>
      <c r="D78" s="36" t="s">
        <v>164</v>
      </c>
      <c r="E78" s="36"/>
      <c r="F78" s="36"/>
      <c r="G78" s="70">
        <v>159.00455930436817</v>
      </c>
      <c r="H78" s="200">
        <v>0.19999999999999998</v>
      </c>
      <c r="I78" s="17">
        <v>15.474921757484049</v>
      </c>
      <c r="J78" s="130">
        <f t="shared" si="31"/>
        <v>174.67948106185221</v>
      </c>
      <c r="K78" s="87"/>
      <c r="L78" s="70">
        <v>0.2</v>
      </c>
      <c r="M78" s="200">
        <v>0.4</v>
      </c>
      <c r="N78" s="17">
        <v>1.6000000000000003</v>
      </c>
      <c r="O78" s="130">
        <f t="shared" si="28"/>
        <v>2.2000000000000002</v>
      </c>
      <c r="P78" s="87"/>
      <c r="Q78" s="70">
        <v>0</v>
      </c>
      <c r="R78" s="200">
        <v>40.6</v>
      </c>
      <c r="S78" s="17">
        <v>13</v>
      </c>
      <c r="T78" s="130">
        <f t="shared" si="29"/>
        <v>53.6</v>
      </c>
      <c r="U78" s="87"/>
      <c r="V78" s="90">
        <f t="shared" si="30"/>
        <v>230.4794810618522</v>
      </c>
      <c r="Y78" s="254"/>
    </row>
    <row r="79" spans="1:25" x14ac:dyDescent="0.2">
      <c r="A79" s="280" t="s">
        <v>346</v>
      </c>
      <c r="B79" s="55"/>
      <c r="C79" s="59" t="s">
        <v>62</v>
      </c>
      <c r="D79" s="36" t="s">
        <v>165</v>
      </c>
      <c r="E79" s="36"/>
      <c r="F79" s="36"/>
      <c r="G79" s="70">
        <v>189.34136200000128</v>
      </c>
      <c r="H79" s="200">
        <v>0</v>
      </c>
      <c r="I79" s="17">
        <v>5.4244000000000003</v>
      </c>
      <c r="J79" s="130">
        <f t="shared" si="31"/>
        <v>194.76576200000127</v>
      </c>
      <c r="K79" s="87"/>
      <c r="L79" s="70">
        <v>0</v>
      </c>
      <c r="M79" s="200">
        <v>0</v>
      </c>
      <c r="N79" s="17">
        <v>0</v>
      </c>
      <c r="O79" s="130">
        <f t="shared" si="28"/>
        <v>0</v>
      </c>
      <c r="P79" s="87"/>
      <c r="Q79" s="70">
        <v>0</v>
      </c>
      <c r="R79" s="200">
        <v>20.6</v>
      </c>
      <c r="S79" s="17">
        <v>15</v>
      </c>
      <c r="T79" s="130">
        <f t="shared" si="29"/>
        <v>35.6</v>
      </c>
      <c r="U79" s="87"/>
      <c r="V79" s="90">
        <f t="shared" si="30"/>
        <v>230.36576200000127</v>
      </c>
      <c r="Y79" s="254"/>
    </row>
    <row r="80" spans="1:25" x14ac:dyDescent="0.2">
      <c r="A80" s="280" t="s">
        <v>347</v>
      </c>
      <c r="B80" s="55"/>
      <c r="C80" s="59" t="s">
        <v>63</v>
      </c>
      <c r="D80" s="36" t="s">
        <v>63</v>
      </c>
      <c r="E80" s="36"/>
      <c r="F80" s="36"/>
      <c r="G80" s="70">
        <v>0</v>
      </c>
      <c r="H80" s="200">
        <v>0</v>
      </c>
      <c r="I80" s="17">
        <v>0</v>
      </c>
      <c r="J80" s="130">
        <f t="shared" si="31"/>
        <v>0</v>
      </c>
      <c r="K80" s="87"/>
      <c r="L80" s="70">
        <v>0</v>
      </c>
      <c r="M80" s="200">
        <v>0</v>
      </c>
      <c r="N80" s="17">
        <v>0</v>
      </c>
      <c r="O80" s="130">
        <f t="shared" si="28"/>
        <v>0</v>
      </c>
      <c r="P80" s="87"/>
      <c r="Q80" s="70">
        <v>0</v>
      </c>
      <c r="R80" s="200">
        <v>5</v>
      </c>
      <c r="S80" s="17">
        <v>0</v>
      </c>
      <c r="T80" s="130">
        <f t="shared" si="29"/>
        <v>5</v>
      </c>
      <c r="U80" s="87"/>
      <c r="V80" s="90">
        <f t="shared" si="30"/>
        <v>5</v>
      </c>
    </row>
    <row r="81" spans="1:22" x14ac:dyDescent="0.2">
      <c r="A81" s="280" t="s">
        <v>348</v>
      </c>
      <c r="B81" s="56"/>
      <c r="C81" s="102"/>
      <c r="D81" s="37" t="s">
        <v>242</v>
      </c>
      <c r="E81" s="50"/>
      <c r="F81" s="50"/>
      <c r="G81" s="81">
        <v>28.809999999999956</v>
      </c>
      <c r="H81" s="203">
        <v>0</v>
      </c>
      <c r="I81" s="22">
        <v>0</v>
      </c>
      <c r="J81" s="142">
        <f t="shared" si="31"/>
        <v>28.809999999999956</v>
      </c>
      <c r="K81" s="35"/>
      <c r="L81" s="81">
        <v>0</v>
      </c>
      <c r="M81" s="203">
        <v>0</v>
      </c>
      <c r="N81" s="22">
        <v>0</v>
      </c>
      <c r="O81" s="142">
        <f t="shared" si="28"/>
        <v>0</v>
      </c>
      <c r="P81" s="35"/>
      <c r="Q81" s="81">
        <v>0</v>
      </c>
      <c r="R81" s="203">
        <v>0</v>
      </c>
      <c r="S81" s="22">
        <v>0</v>
      </c>
      <c r="T81" s="142">
        <f t="shared" si="29"/>
        <v>0</v>
      </c>
      <c r="U81" s="142"/>
      <c r="V81" s="101">
        <f t="shared" si="30"/>
        <v>28.809999999999956</v>
      </c>
    </row>
    <row r="82" spans="1:22" s="2" customFormat="1" x14ac:dyDescent="0.2">
      <c r="B82" s="57" t="s">
        <v>109</v>
      </c>
      <c r="C82" s="61"/>
      <c r="D82" s="47"/>
      <c r="E82" s="47"/>
      <c r="F82" s="47"/>
      <c r="G82" s="74">
        <f>SUM(G70:G81)</f>
        <v>1863.8149123752612</v>
      </c>
      <c r="H82" s="202">
        <f t="shared" ref="H82:J82" si="32">SUM(H70:H81)</f>
        <v>1.6666666666666663</v>
      </c>
      <c r="I82" s="45">
        <f t="shared" si="32"/>
        <v>170.3420813373254</v>
      </c>
      <c r="J82" s="143">
        <f t="shared" si="32"/>
        <v>2035.8236603792534</v>
      </c>
      <c r="K82" s="46"/>
      <c r="L82" s="74">
        <f t="shared" ref="L82:O82" si="33">SUM(L70:L81)</f>
        <v>0.4</v>
      </c>
      <c r="M82" s="202">
        <f t="shared" si="33"/>
        <v>0.8</v>
      </c>
      <c r="N82" s="45">
        <f t="shared" si="33"/>
        <v>3.2000000000000006</v>
      </c>
      <c r="O82" s="143">
        <f t="shared" si="33"/>
        <v>4.4000000000000004</v>
      </c>
      <c r="P82" s="46"/>
      <c r="Q82" s="74">
        <f t="shared" ref="Q82:T82" si="34">SUM(Q70:Q81)</f>
        <v>0</v>
      </c>
      <c r="R82" s="202">
        <f t="shared" si="34"/>
        <v>367.1</v>
      </c>
      <c r="S82" s="45">
        <f t="shared" si="34"/>
        <v>198.6</v>
      </c>
      <c r="T82" s="143">
        <f t="shared" si="34"/>
        <v>565.70000000000005</v>
      </c>
      <c r="U82" s="143"/>
      <c r="V82" s="86">
        <f>SUM(V70:V81)</f>
        <v>2605.9236603792533</v>
      </c>
    </row>
    <row r="83" spans="1:22" x14ac:dyDescent="0.2">
      <c r="B83" s="56"/>
      <c r="C83" s="123"/>
      <c r="D83" s="50"/>
      <c r="E83" s="50"/>
      <c r="F83" s="50"/>
      <c r="G83" s="124"/>
      <c r="H83" s="204"/>
      <c r="I83" s="126"/>
      <c r="J83" s="135"/>
      <c r="K83" s="133"/>
      <c r="L83" s="124"/>
      <c r="M83" s="204"/>
      <c r="N83" s="126"/>
      <c r="O83" s="135"/>
      <c r="P83" s="133"/>
      <c r="Q83" s="124"/>
      <c r="R83" s="204"/>
      <c r="S83" s="126"/>
      <c r="T83" s="135"/>
      <c r="U83" s="135"/>
      <c r="V83" s="225"/>
    </row>
    <row r="84" spans="1:22" x14ac:dyDescent="0.2">
      <c r="B84" s="52" t="s">
        <v>96</v>
      </c>
      <c r="C84" s="58"/>
      <c r="D84" s="99"/>
      <c r="E84" s="54"/>
      <c r="F84" s="54"/>
      <c r="G84" s="76"/>
      <c r="H84" s="199"/>
      <c r="I84" s="40"/>
      <c r="J84" s="146"/>
      <c r="K84" s="87"/>
      <c r="L84" s="76"/>
      <c r="M84" s="199"/>
      <c r="N84" s="40"/>
      <c r="O84" s="146"/>
      <c r="P84" s="35"/>
      <c r="Q84" s="76"/>
      <c r="R84" s="199"/>
      <c r="S84" s="40"/>
      <c r="T84" s="146"/>
      <c r="U84" s="142"/>
      <c r="V84" s="222"/>
    </row>
    <row r="85" spans="1:22" s="280" customFormat="1" x14ac:dyDescent="0.2">
      <c r="A85" s="280" t="s">
        <v>349</v>
      </c>
      <c r="B85" s="278"/>
      <c r="C85" s="62"/>
      <c r="D85" s="42" t="s">
        <v>277</v>
      </c>
      <c r="E85" s="42"/>
      <c r="F85" s="42"/>
      <c r="G85" s="76">
        <v>0</v>
      </c>
      <c r="H85" s="199">
        <v>0</v>
      </c>
      <c r="I85" s="40">
        <v>0</v>
      </c>
      <c r="J85" s="146">
        <f t="shared" ref="J85:J102" si="35">SUM(G85:I85)</f>
        <v>0</v>
      </c>
      <c r="K85" s="87"/>
      <c r="L85" s="76">
        <v>0</v>
      </c>
      <c r="M85" s="199">
        <v>0</v>
      </c>
      <c r="N85" s="40">
        <v>0</v>
      </c>
      <c r="O85" s="146">
        <f t="shared" ref="O85:O102" si="36">SUM(L85:N85)</f>
        <v>0</v>
      </c>
      <c r="P85" s="35"/>
      <c r="Q85" s="76">
        <v>0</v>
      </c>
      <c r="R85" s="199">
        <v>38.200000000000003</v>
      </c>
      <c r="S85" s="40">
        <v>13</v>
      </c>
      <c r="T85" s="146">
        <f t="shared" ref="T85:T102" si="37">SUM(Q85:S85)</f>
        <v>51.2</v>
      </c>
      <c r="U85" s="142"/>
      <c r="V85" s="222">
        <f t="shared" ref="V85:V102" si="38">SUM(J85,O85,T85)</f>
        <v>51.2</v>
      </c>
    </row>
    <row r="86" spans="1:22" x14ac:dyDescent="0.2">
      <c r="A86" s="280" t="s">
        <v>350</v>
      </c>
      <c r="B86" s="55"/>
      <c r="C86" s="59" t="s">
        <v>68</v>
      </c>
      <c r="D86" s="36" t="s">
        <v>170</v>
      </c>
      <c r="E86" s="36"/>
      <c r="F86" s="36"/>
      <c r="G86" s="70">
        <v>423.41149999999203</v>
      </c>
      <c r="H86" s="200">
        <v>0</v>
      </c>
      <c r="I86" s="17">
        <v>42.472750000000048</v>
      </c>
      <c r="J86" s="130">
        <f t="shared" si="35"/>
        <v>465.88424999999211</v>
      </c>
      <c r="K86" s="87"/>
      <c r="L86" s="70">
        <v>0</v>
      </c>
      <c r="M86" s="200">
        <v>0</v>
      </c>
      <c r="N86" s="17">
        <v>0</v>
      </c>
      <c r="O86" s="130">
        <f t="shared" si="36"/>
        <v>0</v>
      </c>
      <c r="P86" s="87"/>
      <c r="Q86" s="70">
        <v>0</v>
      </c>
      <c r="R86" s="200">
        <v>14.399999999999995</v>
      </c>
      <c r="S86" s="17">
        <v>0.6</v>
      </c>
      <c r="T86" s="130">
        <f t="shared" si="37"/>
        <v>14.999999999999995</v>
      </c>
      <c r="U86" s="87"/>
      <c r="V86" s="90">
        <f t="shared" si="38"/>
        <v>480.88424999999211</v>
      </c>
    </row>
    <row r="87" spans="1:22" x14ac:dyDescent="0.2">
      <c r="A87" s="280" t="s">
        <v>351</v>
      </c>
      <c r="B87" s="54"/>
      <c r="C87" s="59" t="s">
        <v>64</v>
      </c>
      <c r="D87" s="36"/>
      <c r="E87" s="36" t="s">
        <v>166</v>
      </c>
      <c r="F87" s="36"/>
      <c r="G87" s="70">
        <v>0</v>
      </c>
      <c r="H87" s="200">
        <v>0</v>
      </c>
      <c r="I87" s="17">
        <v>0</v>
      </c>
      <c r="J87" s="130">
        <f t="shared" si="35"/>
        <v>0</v>
      </c>
      <c r="K87" s="35"/>
      <c r="L87" s="70">
        <v>0</v>
      </c>
      <c r="M87" s="200">
        <v>0</v>
      </c>
      <c r="N87" s="17">
        <v>0</v>
      </c>
      <c r="O87" s="130">
        <f t="shared" si="36"/>
        <v>0</v>
      </c>
      <c r="P87" s="87"/>
      <c r="Q87" s="70">
        <v>0</v>
      </c>
      <c r="R87" s="200">
        <v>28</v>
      </c>
      <c r="S87" s="17">
        <v>8</v>
      </c>
      <c r="T87" s="130">
        <f t="shared" si="37"/>
        <v>36</v>
      </c>
      <c r="U87" s="87"/>
      <c r="V87" s="90">
        <f t="shared" si="38"/>
        <v>36</v>
      </c>
    </row>
    <row r="88" spans="1:22" x14ac:dyDescent="0.2">
      <c r="A88" s="280" t="s">
        <v>352</v>
      </c>
      <c r="B88" s="55"/>
      <c r="C88" s="59" t="s">
        <v>65</v>
      </c>
      <c r="D88" s="36"/>
      <c r="E88" s="36" t="s">
        <v>167</v>
      </c>
      <c r="F88" s="36"/>
      <c r="G88" s="70">
        <v>0</v>
      </c>
      <c r="H88" s="200">
        <v>0</v>
      </c>
      <c r="I88" s="17">
        <v>0</v>
      </c>
      <c r="J88" s="130">
        <f t="shared" si="35"/>
        <v>0</v>
      </c>
      <c r="K88" s="87"/>
      <c r="L88" s="70">
        <v>0</v>
      </c>
      <c r="M88" s="200">
        <v>0</v>
      </c>
      <c r="N88" s="17">
        <v>0</v>
      </c>
      <c r="O88" s="130">
        <f t="shared" si="36"/>
        <v>0</v>
      </c>
      <c r="P88" s="87"/>
      <c r="Q88" s="70">
        <v>0</v>
      </c>
      <c r="R88" s="200">
        <v>46</v>
      </c>
      <c r="S88" s="17">
        <v>21</v>
      </c>
      <c r="T88" s="130">
        <f t="shared" si="37"/>
        <v>67</v>
      </c>
      <c r="U88" s="87"/>
      <c r="V88" s="90">
        <f t="shared" si="38"/>
        <v>67</v>
      </c>
    </row>
    <row r="89" spans="1:22" x14ac:dyDescent="0.2">
      <c r="A89" s="280" t="s">
        <v>353</v>
      </c>
      <c r="B89" s="55"/>
      <c r="C89" s="62" t="s">
        <v>66</v>
      </c>
      <c r="D89" s="36"/>
      <c r="E89" s="36" t="s">
        <v>168</v>
      </c>
      <c r="F89" s="36"/>
      <c r="G89" s="70">
        <v>0</v>
      </c>
      <c r="H89" s="200">
        <v>0</v>
      </c>
      <c r="I89" s="17">
        <v>0</v>
      </c>
      <c r="J89" s="130">
        <f t="shared" si="35"/>
        <v>0</v>
      </c>
      <c r="K89" s="87"/>
      <c r="L89" s="70">
        <v>0</v>
      </c>
      <c r="M89" s="200">
        <v>0</v>
      </c>
      <c r="N89" s="17">
        <v>0</v>
      </c>
      <c r="O89" s="130">
        <f t="shared" si="36"/>
        <v>0</v>
      </c>
      <c r="P89" s="87"/>
      <c r="Q89" s="70">
        <v>0</v>
      </c>
      <c r="R89" s="200">
        <v>15</v>
      </c>
      <c r="S89" s="17">
        <v>2</v>
      </c>
      <c r="T89" s="130">
        <f t="shared" si="37"/>
        <v>17</v>
      </c>
      <c r="U89" s="87"/>
      <c r="V89" s="90">
        <f t="shared" si="38"/>
        <v>17</v>
      </c>
    </row>
    <row r="90" spans="1:22" x14ac:dyDescent="0.2">
      <c r="A90" s="280" t="s">
        <v>354</v>
      </c>
      <c r="B90" s="55"/>
      <c r="C90" s="59" t="s">
        <v>67</v>
      </c>
      <c r="D90" s="36"/>
      <c r="E90" s="36" t="s">
        <v>169</v>
      </c>
      <c r="F90" s="36"/>
      <c r="G90" s="70">
        <v>0.63</v>
      </c>
      <c r="H90" s="200">
        <v>0</v>
      </c>
      <c r="I90" s="17">
        <v>0.126</v>
      </c>
      <c r="J90" s="130">
        <f t="shared" si="35"/>
        <v>0.75600000000000001</v>
      </c>
      <c r="K90" s="87"/>
      <c r="L90" s="70">
        <v>1.9919999999999995</v>
      </c>
      <c r="M90" s="200">
        <v>3.8400000000000039</v>
      </c>
      <c r="N90" s="17">
        <v>0</v>
      </c>
      <c r="O90" s="130">
        <f t="shared" si="36"/>
        <v>5.8320000000000034</v>
      </c>
      <c r="P90" s="87"/>
      <c r="Q90" s="70">
        <v>0</v>
      </c>
      <c r="R90" s="200">
        <v>3</v>
      </c>
      <c r="S90" s="17">
        <v>0</v>
      </c>
      <c r="T90" s="130">
        <f t="shared" si="37"/>
        <v>3</v>
      </c>
      <c r="U90" s="87"/>
      <c r="V90" s="90">
        <f t="shared" si="38"/>
        <v>9.5880000000000045</v>
      </c>
    </row>
    <row r="91" spans="1:22" x14ac:dyDescent="0.2">
      <c r="A91" s="280" t="s">
        <v>355</v>
      </c>
      <c r="B91" s="55"/>
      <c r="C91" s="59" t="s">
        <v>69</v>
      </c>
      <c r="D91" s="36"/>
      <c r="E91" s="36" t="s">
        <v>171</v>
      </c>
      <c r="F91" s="36"/>
      <c r="G91" s="70">
        <v>0</v>
      </c>
      <c r="H91" s="200">
        <v>0</v>
      </c>
      <c r="I91" s="17">
        <v>0</v>
      </c>
      <c r="J91" s="130">
        <f t="shared" si="35"/>
        <v>0</v>
      </c>
      <c r="K91" s="87"/>
      <c r="L91" s="70">
        <v>0</v>
      </c>
      <c r="M91" s="200">
        <v>0</v>
      </c>
      <c r="N91" s="17">
        <v>0</v>
      </c>
      <c r="O91" s="130">
        <f t="shared" si="36"/>
        <v>0</v>
      </c>
      <c r="P91" s="87"/>
      <c r="Q91" s="70">
        <v>0</v>
      </c>
      <c r="R91" s="200">
        <v>79.800000000000011</v>
      </c>
      <c r="S91" s="17">
        <v>20</v>
      </c>
      <c r="T91" s="130">
        <f t="shared" si="37"/>
        <v>99.800000000000011</v>
      </c>
      <c r="U91" s="87"/>
      <c r="V91" s="90">
        <f t="shared" si="38"/>
        <v>99.800000000000011</v>
      </c>
    </row>
    <row r="92" spans="1:22" x14ac:dyDescent="0.2">
      <c r="A92" s="280" t="s">
        <v>356</v>
      </c>
      <c r="B92" s="55"/>
      <c r="C92" s="59" t="s">
        <v>70</v>
      </c>
      <c r="D92" s="36"/>
      <c r="E92" s="36" t="s">
        <v>172</v>
      </c>
      <c r="F92" s="36"/>
      <c r="G92" s="70">
        <v>0</v>
      </c>
      <c r="H92" s="200">
        <v>0</v>
      </c>
      <c r="I92" s="17">
        <v>0</v>
      </c>
      <c r="J92" s="130">
        <f t="shared" si="35"/>
        <v>0</v>
      </c>
      <c r="K92" s="87"/>
      <c r="L92" s="70">
        <v>0</v>
      </c>
      <c r="M92" s="200">
        <v>0</v>
      </c>
      <c r="N92" s="17">
        <v>0</v>
      </c>
      <c r="O92" s="130">
        <f t="shared" si="36"/>
        <v>0</v>
      </c>
      <c r="P92" s="87"/>
      <c r="Q92" s="70">
        <v>0</v>
      </c>
      <c r="R92" s="200">
        <v>3</v>
      </c>
      <c r="S92" s="17">
        <v>0</v>
      </c>
      <c r="T92" s="130">
        <f t="shared" si="37"/>
        <v>3</v>
      </c>
      <c r="U92" s="87"/>
      <c r="V92" s="90">
        <f t="shared" si="38"/>
        <v>3</v>
      </c>
    </row>
    <row r="93" spans="1:22" x14ac:dyDescent="0.2">
      <c r="A93" s="280" t="s">
        <v>357</v>
      </c>
      <c r="B93" s="55"/>
      <c r="C93" s="62" t="s">
        <v>71</v>
      </c>
      <c r="D93" s="36"/>
      <c r="E93" s="36" t="s">
        <v>173</v>
      </c>
      <c r="F93" s="36"/>
      <c r="G93" s="70">
        <v>6.0000000000000012E-2</v>
      </c>
      <c r="H93" s="200">
        <v>0</v>
      </c>
      <c r="I93" s="17">
        <v>1.1999999999999997E-2</v>
      </c>
      <c r="J93" s="130">
        <f t="shared" si="35"/>
        <v>7.2000000000000008E-2</v>
      </c>
      <c r="K93" s="87"/>
      <c r="L93" s="70">
        <v>0</v>
      </c>
      <c r="M93" s="200">
        <v>0</v>
      </c>
      <c r="N93" s="17">
        <v>0</v>
      </c>
      <c r="O93" s="130">
        <f t="shared" si="36"/>
        <v>0</v>
      </c>
      <c r="P93" s="87"/>
      <c r="Q93" s="70">
        <v>0</v>
      </c>
      <c r="R93" s="200">
        <v>5</v>
      </c>
      <c r="S93" s="17">
        <v>1</v>
      </c>
      <c r="T93" s="130">
        <f t="shared" si="37"/>
        <v>6</v>
      </c>
      <c r="U93" s="87"/>
      <c r="V93" s="90">
        <f t="shared" si="38"/>
        <v>6.0720000000000001</v>
      </c>
    </row>
    <row r="94" spans="1:22" x14ac:dyDescent="0.2">
      <c r="A94" s="280" t="s">
        <v>358</v>
      </c>
      <c r="B94" s="56"/>
      <c r="C94" s="60" t="s">
        <v>72</v>
      </c>
      <c r="D94" s="36"/>
      <c r="E94" s="36" t="s">
        <v>174</v>
      </c>
      <c r="F94" s="36"/>
      <c r="G94" s="70">
        <v>0</v>
      </c>
      <c r="H94" s="200">
        <v>0</v>
      </c>
      <c r="I94" s="17">
        <v>0</v>
      </c>
      <c r="J94" s="130">
        <f t="shared" si="35"/>
        <v>0</v>
      </c>
      <c r="K94" s="87"/>
      <c r="L94" s="70">
        <v>0</v>
      </c>
      <c r="M94" s="200">
        <v>0</v>
      </c>
      <c r="N94" s="17">
        <v>0</v>
      </c>
      <c r="O94" s="130">
        <f t="shared" si="36"/>
        <v>0</v>
      </c>
      <c r="P94" s="87"/>
      <c r="Q94" s="70">
        <v>0</v>
      </c>
      <c r="R94" s="200">
        <v>3</v>
      </c>
      <c r="S94" s="17">
        <v>2</v>
      </c>
      <c r="T94" s="130">
        <f t="shared" si="37"/>
        <v>5</v>
      </c>
      <c r="U94" s="87"/>
      <c r="V94" s="90">
        <f t="shared" si="38"/>
        <v>5</v>
      </c>
    </row>
    <row r="95" spans="1:22" x14ac:dyDescent="0.2">
      <c r="A95" s="280" t="s">
        <v>359</v>
      </c>
      <c r="B95" s="55"/>
      <c r="C95" s="59" t="s">
        <v>73</v>
      </c>
      <c r="D95" s="36"/>
      <c r="E95" s="36" t="s">
        <v>175</v>
      </c>
      <c r="F95" s="36"/>
      <c r="G95" s="70">
        <v>0</v>
      </c>
      <c r="H95" s="200">
        <v>0</v>
      </c>
      <c r="I95" s="17">
        <v>0</v>
      </c>
      <c r="J95" s="130">
        <f t="shared" si="35"/>
        <v>0</v>
      </c>
      <c r="K95" s="87"/>
      <c r="L95" s="70">
        <v>0</v>
      </c>
      <c r="M95" s="200">
        <v>0</v>
      </c>
      <c r="N95" s="17">
        <v>0</v>
      </c>
      <c r="O95" s="130">
        <f t="shared" si="36"/>
        <v>0</v>
      </c>
      <c r="P95" s="87"/>
      <c r="Q95" s="70">
        <v>0</v>
      </c>
      <c r="R95" s="200">
        <v>22</v>
      </c>
      <c r="S95" s="17">
        <v>10</v>
      </c>
      <c r="T95" s="130">
        <f t="shared" si="37"/>
        <v>32</v>
      </c>
      <c r="U95" s="87"/>
      <c r="V95" s="90">
        <f t="shared" si="38"/>
        <v>32</v>
      </c>
    </row>
    <row r="96" spans="1:22" x14ac:dyDescent="0.2">
      <c r="A96" s="280" t="s">
        <v>360</v>
      </c>
      <c r="B96" s="55"/>
      <c r="C96" s="59" t="s">
        <v>74</v>
      </c>
      <c r="D96" s="36"/>
      <c r="E96" s="36" t="s">
        <v>176</v>
      </c>
      <c r="F96" s="36"/>
      <c r="G96" s="70">
        <v>0</v>
      </c>
      <c r="H96" s="200">
        <v>0</v>
      </c>
      <c r="I96" s="17">
        <v>0</v>
      </c>
      <c r="J96" s="130">
        <f t="shared" si="35"/>
        <v>0</v>
      </c>
      <c r="K96" s="87"/>
      <c r="L96" s="70">
        <v>12.333</v>
      </c>
      <c r="M96" s="200">
        <v>2</v>
      </c>
      <c r="N96" s="17">
        <v>12</v>
      </c>
      <c r="O96" s="130">
        <f t="shared" si="36"/>
        <v>26.332999999999998</v>
      </c>
      <c r="P96" s="87"/>
      <c r="Q96" s="70">
        <v>0</v>
      </c>
      <c r="R96" s="200">
        <v>22.400000000000006</v>
      </c>
      <c r="S96" s="17">
        <v>14</v>
      </c>
      <c r="T96" s="130">
        <f t="shared" si="37"/>
        <v>36.400000000000006</v>
      </c>
      <c r="U96" s="87"/>
      <c r="V96" s="90">
        <f t="shared" si="38"/>
        <v>62.733000000000004</v>
      </c>
    </row>
    <row r="97" spans="1:23" x14ac:dyDescent="0.2">
      <c r="A97" s="280" t="s">
        <v>361</v>
      </c>
      <c r="B97" s="56"/>
      <c r="C97" s="59" t="s">
        <v>75</v>
      </c>
      <c r="D97" s="36"/>
      <c r="E97" s="36" t="s">
        <v>177</v>
      </c>
      <c r="F97" s="36"/>
      <c r="G97" s="70">
        <v>0</v>
      </c>
      <c r="H97" s="200">
        <v>0</v>
      </c>
      <c r="I97" s="17">
        <v>0</v>
      </c>
      <c r="J97" s="130">
        <f t="shared" si="35"/>
        <v>0</v>
      </c>
      <c r="K97" s="87"/>
      <c r="L97" s="70">
        <v>0</v>
      </c>
      <c r="M97" s="200">
        <v>0</v>
      </c>
      <c r="N97" s="17">
        <v>0</v>
      </c>
      <c r="O97" s="130">
        <f t="shared" si="36"/>
        <v>0</v>
      </c>
      <c r="P97" s="87"/>
      <c r="Q97" s="70">
        <v>0</v>
      </c>
      <c r="R97" s="200">
        <v>7</v>
      </c>
      <c r="S97" s="17">
        <v>4</v>
      </c>
      <c r="T97" s="130">
        <f t="shared" si="37"/>
        <v>11</v>
      </c>
      <c r="U97" s="87"/>
      <c r="V97" s="90">
        <f t="shared" si="38"/>
        <v>11</v>
      </c>
    </row>
    <row r="98" spans="1:23" x14ac:dyDescent="0.2">
      <c r="A98" s="280" t="s">
        <v>362</v>
      </c>
      <c r="B98" s="55"/>
      <c r="C98" s="59" t="s">
        <v>76</v>
      </c>
      <c r="D98" s="36"/>
      <c r="E98" s="36" t="s">
        <v>178</v>
      </c>
      <c r="F98" s="36"/>
      <c r="G98" s="70">
        <v>0</v>
      </c>
      <c r="H98" s="200">
        <v>0</v>
      </c>
      <c r="I98" s="17">
        <v>0</v>
      </c>
      <c r="J98" s="130">
        <f t="shared" si="35"/>
        <v>0</v>
      </c>
      <c r="K98" s="87"/>
      <c r="L98" s="70">
        <v>0</v>
      </c>
      <c r="M98" s="200">
        <v>0</v>
      </c>
      <c r="N98" s="17">
        <v>0</v>
      </c>
      <c r="O98" s="130">
        <f t="shared" si="36"/>
        <v>0</v>
      </c>
      <c r="P98" s="87"/>
      <c r="Q98" s="70">
        <v>0</v>
      </c>
      <c r="R98" s="200">
        <v>19</v>
      </c>
      <c r="S98" s="17">
        <v>4</v>
      </c>
      <c r="T98" s="130">
        <f t="shared" si="37"/>
        <v>23</v>
      </c>
      <c r="U98" s="87"/>
      <c r="V98" s="90">
        <f t="shared" si="38"/>
        <v>23</v>
      </c>
    </row>
    <row r="99" spans="1:23" x14ac:dyDescent="0.2">
      <c r="A99" s="280" t="s">
        <v>363</v>
      </c>
      <c r="B99" s="55"/>
      <c r="C99" s="59"/>
      <c r="D99" s="36" t="s">
        <v>259</v>
      </c>
      <c r="E99" s="36"/>
      <c r="F99" s="36"/>
      <c r="G99" s="70">
        <v>0</v>
      </c>
      <c r="H99" s="200">
        <v>0</v>
      </c>
      <c r="I99" s="17">
        <v>0</v>
      </c>
      <c r="J99" s="130">
        <f t="shared" si="35"/>
        <v>0</v>
      </c>
      <c r="K99" s="87"/>
      <c r="L99" s="70">
        <v>0</v>
      </c>
      <c r="M99" s="200">
        <v>0</v>
      </c>
      <c r="N99" s="17">
        <v>0</v>
      </c>
      <c r="O99" s="130">
        <f t="shared" si="36"/>
        <v>0</v>
      </c>
      <c r="P99" s="87"/>
      <c r="Q99" s="70">
        <v>0</v>
      </c>
      <c r="R99" s="200">
        <v>36.6</v>
      </c>
      <c r="S99" s="17">
        <v>7</v>
      </c>
      <c r="T99" s="130">
        <f t="shared" si="37"/>
        <v>43.6</v>
      </c>
      <c r="U99" s="87"/>
      <c r="V99" s="90">
        <f t="shared" si="38"/>
        <v>43.6</v>
      </c>
    </row>
    <row r="100" spans="1:23" x14ac:dyDescent="0.2">
      <c r="A100" s="280" t="s">
        <v>364</v>
      </c>
      <c r="B100" s="55"/>
      <c r="C100" s="59"/>
      <c r="D100" s="42" t="s">
        <v>278</v>
      </c>
      <c r="E100" s="36"/>
      <c r="F100" s="36"/>
      <c r="G100" s="70">
        <v>0</v>
      </c>
      <c r="H100" s="200">
        <v>0</v>
      </c>
      <c r="I100" s="17">
        <v>0</v>
      </c>
      <c r="J100" s="130">
        <f t="shared" si="35"/>
        <v>0</v>
      </c>
      <c r="K100" s="87"/>
      <c r="L100" s="70">
        <v>0</v>
      </c>
      <c r="M100" s="200">
        <v>0</v>
      </c>
      <c r="N100" s="17">
        <v>0</v>
      </c>
      <c r="O100" s="130">
        <f t="shared" si="36"/>
        <v>0</v>
      </c>
      <c r="P100" s="87"/>
      <c r="Q100" s="70">
        <v>0</v>
      </c>
      <c r="R100" s="200">
        <v>19</v>
      </c>
      <c r="S100" s="17">
        <v>5</v>
      </c>
      <c r="T100" s="130">
        <f t="shared" si="37"/>
        <v>24</v>
      </c>
      <c r="U100" s="87"/>
      <c r="V100" s="90">
        <f t="shared" si="38"/>
        <v>24</v>
      </c>
    </row>
    <row r="101" spans="1:23" x14ac:dyDescent="0.2">
      <c r="A101" s="280" t="s">
        <v>365</v>
      </c>
      <c r="B101" s="55"/>
      <c r="C101" s="59" t="s">
        <v>85</v>
      </c>
      <c r="D101" s="36" t="s">
        <v>85</v>
      </c>
      <c r="E101" s="36"/>
      <c r="F101" s="36"/>
      <c r="G101" s="70">
        <v>0</v>
      </c>
      <c r="H101" s="200">
        <v>0</v>
      </c>
      <c r="I101" s="17">
        <v>0</v>
      </c>
      <c r="J101" s="130">
        <f t="shared" si="35"/>
        <v>0</v>
      </c>
      <c r="K101" s="87"/>
      <c r="L101" s="70">
        <v>0</v>
      </c>
      <c r="M101" s="200">
        <v>0</v>
      </c>
      <c r="N101" s="17">
        <v>0</v>
      </c>
      <c r="O101" s="130">
        <f t="shared" si="36"/>
        <v>0</v>
      </c>
      <c r="P101" s="87"/>
      <c r="Q101" s="70">
        <v>0</v>
      </c>
      <c r="R101" s="200">
        <v>11.6</v>
      </c>
      <c r="S101" s="17">
        <v>4</v>
      </c>
      <c r="T101" s="130">
        <f t="shared" si="37"/>
        <v>15.6</v>
      </c>
      <c r="U101" s="87"/>
      <c r="V101" s="90">
        <f t="shared" si="38"/>
        <v>15.6</v>
      </c>
    </row>
    <row r="102" spans="1:23" x14ac:dyDescent="0.2">
      <c r="A102" s="280" t="s">
        <v>366</v>
      </c>
      <c r="B102" s="56"/>
      <c r="C102" s="102" t="s">
        <v>77</v>
      </c>
      <c r="D102" s="37" t="s">
        <v>242</v>
      </c>
      <c r="E102" s="37"/>
      <c r="F102" s="37"/>
      <c r="G102" s="72">
        <v>58.190000000000019</v>
      </c>
      <c r="H102" s="201">
        <v>0</v>
      </c>
      <c r="I102" s="19">
        <v>0</v>
      </c>
      <c r="J102" s="147">
        <f t="shared" si="35"/>
        <v>58.190000000000019</v>
      </c>
      <c r="K102" s="100"/>
      <c r="L102" s="72">
        <v>0</v>
      </c>
      <c r="M102" s="201">
        <v>0</v>
      </c>
      <c r="N102" s="19">
        <v>0</v>
      </c>
      <c r="O102" s="147">
        <f t="shared" si="36"/>
        <v>0</v>
      </c>
      <c r="P102" s="100"/>
      <c r="Q102" s="72">
        <v>0</v>
      </c>
      <c r="R102" s="201">
        <v>0</v>
      </c>
      <c r="S102" s="19">
        <v>0</v>
      </c>
      <c r="T102" s="147">
        <f t="shared" si="37"/>
        <v>0</v>
      </c>
      <c r="U102" s="100"/>
      <c r="V102" s="223">
        <f t="shared" si="38"/>
        <v>58.190000000000019</v>
      </c>
    </row>
    <row r="103" spans="1:23" s="2" customFormat="1" x14ac:dyDescent="0.2">
      <c r="B103" s="57" t="s">
        <v>108</v>
      </c>
      <c r="C103" s="61"/>
      <c r="D103" s="47"/>
      <c r="E103" s="47"/>
      <c r="F103" s="47"/>
      <c r="G103" s="74">
        <f>SUM(G85:G102)</f>
        <v>482.29149999999203</v>
      </c>
      <c r="H103" s="202">
        <f t="shared" ref="H103:J103" si="39">SUM(H85:H102)</f>
        <v>0</v>
      </c>
      <c r="I103" s="45">
        <f t="shared" si="39"/>
        <v>42.610750000000046</v>
      </c>
      <c r="J103" s="143">
        <f t="shared" si="39"/>
        <v>524.90224999999214</v>
      </c>
      <c r="K103" s="46"/>
      <c r="L103" s="74">
        <f t="shared" ref="L103:O103" si="40">SUM(L85:L102)</f>
        <v>14.324999999999999</v>
      </c>
      <c r="M103" s="202">
        <f t="shared" si="40"/>
        <v>5.8400000000000034</v>
      </c>
      <c r="N103" s="45">
        <f t="shared" si="40"/>
        <v>12</v>
      </c>
      <c r="O103" s="143">
        <f t="shared" si="40"/>
        <v>32.164999999999999</v>
      </c>
      <c r="P103" s="46"/>
      <c r="Q103" s="74">
        <f t="shared" ref="Q103:T103" si="41">SUM(Q85:Q102)</f>
        <v>0</v>
      </c>
      <c r="R103" s="202">
        <f t="shared" si="41"/>
        <v>373</v>
      </c>
      <c r="S103" s="45">
        <f t="shared" si="41"/>
        <v>115.6</v>
      </c>
      <c r="T103" s="143">
        <f t="shared" si="41"/>
        <v>488.6</v>
      </c>
      <c r="U103" s="143"/>
      <c r="V103" s="86">
        <f>SUM(V85:V102)</f>
        <v>1045.6672499999922</v>
      </c>
    </row>
    <row r="104" spans="1:23" x14ac:dyDescent="0.2">
      <c r="B104" s="132"/>
      <c r="C104" s="132"/>
      <c r="D104" s="132"/>
      <c r="E104" s="132"/>
      <c r="F104" s="132"/>
      <c r="G104" s="133"/>
      <c r="H104" s="133"/>
      <c r="I104" s="134"/>
      <c r="J104" s="133"/>
      <c r="K104" s="133"/>
      <c r="L104" s="133"/>
      <c r="M104" s="133"/>
      <c r="N104" s="134"/>
      <c r="O104" s="133"/>
      <c r="P104" s="133"/>
      <c r="Q104" s="133"/>
      <c r="R104" s="133"/>
      <c r="S104" s="134"/>
      <c r="T104" s="133"/>
      <c r="U104" s="133"/>
      <c r="V104" s="224"/>
      <c r="W104" s="50"/>
    </row>
    <row r="105" spans="1:23" x14ac:dyDescent="0.2">
      <c r="B105" s="52" t="s">
        <v>106</v>
      </c>
      <c r="C105" s="58"/>
      <c r="D105" s="99"/>
      <c r="E105" s="54"/>
      <c r="F105" s="54"/>
      <c r="G105" s="76"/>
      <c r="H105" s="199"/>
      <c r="I105" s="40"/>
      <c r="J105" s="146"/>
      <c r="K105" s="35"/>
      <c r="L105" s="76"/>
      <c r="M105" s="199"/>
      <c r="N105" s="40"/>
      <c r="O105" s="146"/>
      <c r="P105" s="35"/>
      <c r="Q105" s="76"/>
      <c r="R105" s="199"/>
      <c r="S105" s="40"/>
      <c r="T105" s="146"/>
      <c r="U105" s="142"/>
      <c r="V105" s="222"/>
    </row>
    <row r="106" spans="1:23" x14ac:dyDescent="0.2">
      <c r="A106" s="280" t="s">
        <v>367</v>
      </c>
      <c r="B106" s="55"/>
      <c r="C106" s="59" t="s">
        <v>78</v>
      </c>
      <c r="D106" s="36" t="s">
        <v>78</v>
      </c>
      <c r="E106" s="36"/>
      <c r="F106" s="36"/>
      <c r="G106" s="70">
        <v>0</v>
      </c>
      <c r="H106" s="200">
        <v>0</v>
      </c>
      <c r="I106" s="17">
        <v>0</v>
      </c>
      <c r="J106" s="130">
        <f t="shared" ref="J106:J117" si="42">SUM(G106:I106)</f>
        <v>0</v>
      </c>
      <c r="K106" s="87"/>
      <c r="L106" s="70">
        <v>0</v>
      </c>
      <c r="M106" s="200">
        <v>0</v>
      </c>
      <c r="N106" s="17">
        <v>0</v>
      </c>
      <c r="O106" s="130">
        <f t="shared" ref="O106:O117" si="43">SUM(L106:N106)</f>
        <v>0</v>
      </c>
      <c r="P106" s="87"/>
      <c r="Q106" s="70">
        <v>0</v>
      </c>
      <c r="R106" s="200">
        <v>0.6</v>
      </c>
      <c r="S106" s="17">
        <v>0</v>
      </c>
      <c r="T106" s="130">
        <f t="shared" ref="T106:T117" si="44">SUM(Q106:S106)</f>
        <v>0.6</v>
      </c>
      <c r="U106" s="87"/>
      <c r="V106" s="90">
        <f t="shared" ref="V106:V117" si="45">SUM(J106,O106,T106)</f>
        <v>0.6</v>
      </c>
    </row>
    <row r="107" spans="1:23" x14ac:dyDescent="0.2">
      <c r="A107" s="280" t="s">
        <v>368</v>
      </c>
      <c r="B107" s="55"/>
      <c r="C107" s="59" t="s">
        <v>79</v>
      </c>
      <c r="D107" s="36" t="s">
        <v>262</v>
      </c>
      <c r="E107" s="36"/>
      <c r="F107" s="36"/>
      <c r="G107" s="70">
        <v>0</v>
      </c>
      <c r="H107" s="200">
        <v>0</v>
      </c>
      <c r="I107" s="17">
        <v>0</v>
      </c>
      <c r="J107" s="130">
        <f t="shared" si="42"/>
        <v>0</v>
      </c>
      <c r="K107" s="87"/>
      <c r="L107" s="70">
        <v>0</v>
      </c>
      <c r="M107" s="200">
        <v>0</v>
      </c>
      <c r="N107" s="17">
        <v>0</v>
      </c>
      <c r="O107" s="130">
        <f t="shared" si="43"/>
        <v>0</v>
      </c>
      <c r="P107" s="35"/>
      <c r="Q107" s="70">
        <v>0</v>
      </c>
      <c r="R107" s="200">
        <v>36</v>
      </c>
      <c r="S107" s="17">
        <v>4</v>
      </c>
      <c r="T107" s="130">
        <f t="shared" si="44"/>
        <v>40</v>
      </c>
      <c r="U107" s="87"/>
      <c r="V107" s="90">
        <f t="shared" si="45"/>
        <v>40</v>
      </c>
    </row>
    <row r="108" spans="1:23" x14ac:dyDescent="0.2">
      <c r="A108" s="280" t="s">
        <v>369</v>
      </c>
      <c r="B108" s="56"/>
      <c r="C108" s="62" t="s">
        <v>80</v>
      </c>
      <c r="D108" s="36" t="s">
        <v>80</v>
      </c>
      <c r="E108" s="36"/>
      <c r="F108" s="36"/>
      <c r="G108" s="70">
        <v>0</v>
      </c>
      <c r="H108" s="200">
        <v>0</v>
      </c>
      <c r="I108" s="17">
        <v>0</v>
      </c>
      <c r="J108" s="130">
        <f t="shared" si="42"/>
        <v>0</v>
      </c>
      <c r="K108" s="87"/>
      <c r="L108" s="70">
        <v>0</v>
      </c>
      <c r="M108" s="200">
        <v>0</v>
      </c>
      <c r="N108" s="17">
        <v>0</v>
      </c>
      <c r="O108" s="130">
        <f t="shared" si="43"/>
        <v>0</v>
      </c>
      <c r="P108" s="87"/>
      <c r="Q108" s="70">
        <v>0</v>
      </c>
      <c r="R108" s="200">
        <v>13</v>
      </c>
      <c r="S108" s="17">
        <v>1</v>
      </c>
      <c r="T108" s="130">
        <f t="shared" si="44"/>
        <v>14</v>
      </c>
      <c r="U108" s="87"/>
      <c r="V108" s="90">
        <f t="shared" si="45"/>
        <v>14</v>
      </c>
    </row>
    <row r="109" spans="1:23" x14ac:dyDescent="0.2">
      <c r="A109" s="280" t="s">
        <v>370</v>
      </c>
      <c r="B109" s="55"/>
      <c r="C109" s="59" t="s">
        <v>81</v>
      </c>
      <c r="D109" s="36" t="s">
        <v>81</v>
      </c>
      <c r="E109" s="36"/>
      <c r="F109" s="36"/>
      <c r="G109" s="70">
        <v>0</v>
      </c>
      <c r="H109" s="200">
        <v>0</v>
      </c>
      <c r="I109" s="17">
        <v>0</v>
      </c>
      <c r="J109" s="130">
        <f t="shared" si="42"/>
        <v>0</v>
      </c>
      <c r="K109" s="87"/>
      <c r="L109" s="70">
        <v>0</v>
      </c>
      <c r="M109" s="200">
        <v>0</v>
      </c>
      <c r="N109" s="17">
        <v>0</v>
      </c>
      <c r="O109" s="130">
        <f t="shared" si="43"/>
        <v>0</v>
      </c>
      <c r="P109" s="87"/>
      <c r="Q109" s="70">
        <v>0</v>
      </c>
      <c r="R109" s="200">
        <v>1</v>
      </c>
      <c r="S109" s="17">
        <v>0</v>
      </c>
      <c r="T109" s="130">
        <f t="shared" si="44"/>
        <v>1</v>
      </c>
      <c r="U109" s="87"/>
      <c r="V109" s="90">
        <f t="shared" si="45"/>
        <v>1</v>
      </c>
    </row>
    <row r="110" spans="1:23" x14ac:dyDescent="0.2">
      <c r="A110" s="280" t="s">
        <v>371</v>
      </c>
      <c r="B110" s="55"/>
      <c r="C110" s="59" t="s">
        <v>82</v>
      </c>
      <c r="D110" s="36" t="s">
        <v>82</v>
      </c>
      <c r="E110" s="36"/>
      <c r="F110" s="36"/>
      <c r="G110" s="70">
        <v>0</v>
      </c>
      <c r="H110" s="200">
        <v>0</v>
      </c>
      <c r="I110" s="17">
        <v>0</v>
      </c>
      <c r="J110" s="130">
        <f t="shared" si="42"/>
        <v>0</v>
      </c>
      <c r="K110" s="87"/>
      <c r="L110" s="70">
        <v>0</v>
      </c>
      <c r="M110" s="200">
        <v>0</v>
      </c>
      <c r="N110" s="17">
        <v>0</v>
      </c>
      <c r="O110" s="130">
        <f t="shared" si="43"/>
        <v>0</v>
      </c>
      <c r="P110" s="87"/>
      <c r="Q110" s="70">
        <v>0</v>
      </c>
      <c r="R110" s="200">
        <v>15</v>
      </c>
      <c r="S110" s="17">
        <v>6</v>
      </c>
      <c r="T110" s="130">
        <f t="shared" si="44"/>
        <v>21</v>
      </c>
      <c r="U110" s="87"/>
      <c r="V110" s="90">
        <f t="shared" si="45"/>
        <v>21</v>
      </c>
    </row>
    <row r="111" spans="1:23" x14ac:dyDescent="0.2">
      <c r="A111" s="280" t="s">
        <v>372</v>
      </c>
      <c r="B111" s="56"/>
      <c r="C111" s="102" t="s">
        <v>83</v>
      </c>
      <c r="D111" s="36" t="s">
        <v>83</v>
      </c>
      <c r="E111" s="36"/>
      <c r="F111" s="36"/>
      <c r="G111" s="70">
        <v>0</v>
      </c>
      <c r="H111" s="200">
        <v>0</v>
      </c>
      <c r="I111" s="17">
        <v>0</v>
      </c>
      <c r="J111" s="130">
        <f t="shared" si="42"/>
        <v>0</v>
      </c>
      <c r="K111" s="87"/>
      <c r="L111" s="70">
        <v>0</v>
      </c>
      <c r="M111" s="200">
        <v>0</v>
      </c>
      <c r="N111" s="17">
        <v>0</v>
      </c>
      <c r="O111" s="130">
        <f t="shared" si="43"/>
        <v>0</v>
      </c>
      <c r="P111" s="87"/>
      <c r="Q111" s="70">
        <v>0</v>
      </c>
      <c r="R111" s="200">
        <v>16</v>
      </c>
      <c r="S111" s="17">
        <v>4</v>
      </c>
      <c r="T111" s="130">
        <f t="shared" si="44"/>
        <v>20</v>
      </c>
      <c r="U111" s="87"/>
      <c r="V111" s="90">
        <f t="shared" si="45"/>
        <v>20</v>
      </c>
    </row>
    <row r="112" spans="1:23" x14ac:dyDescent="0.2">
      <c r="A112" s="280" t="s">
        <v>373</v>
      </c>
      <c r="B112" s="55"/>
      <c r="C112" s="59" t="s">
        <v>84</v>
      </c>
      <c r="D112" s="36" t="s">
        <v>84</v>
      </c>
      <c r="E112" s="36"/>
      <c r="F112" s="36"/>
      <c r="G112" s="70">
        <v>0</v>
      </c>
      <c r="H112" s="200">
        <v>0</v>
      </c>
      <c r="I112" s="17">
        <v>0</v>
      </c>
      <c r="J112" s="130">
        <f t="shared" si="42"/>
        <v>0</v>
      </c>
      <c r="K112" s="87"/>
      <c r="L112" s="70">
        <v>0</v>
      </c>
      <c r="M112" s="200">
        <v>0</v>
      </c>
      <c r="N112" s="17">
        <v>0</v>
      </c>
      <c r="O112" s="130">
        <f t="shared" si="43"/>
        <v>0</v>
      </c>
      <c r="P112" s="87"/>
      <c r="Q112" s="70">
        <v>0</v>
      </c>
      <c r="R112" s="200">
        <v>15.799999999999999</v>
      </c>
      <c r="S112" s="17">
        <v>12</v>
      </c>
      <c r="T112" s="130">
        <f t="shared" si="44"/>
        <v>27.799999999999997</v>
      </c>
      <c r="U112" s="87"/>
      <c r="V112" s="90">
        <f t="shared" si="45"/>
        <v>27.799999999999997</v>
      </c>
    </row>
    <row r="113" spans="1:22" x14ac:dyDescent="0.2">
      <c r="A113" s="280" t="s">
        <v>374</v>
      </c>
      <c r="B113" s="55"/>
      <c r="C113" s="62" t="s">
        <v>86</v>
      </c>
      <c r="D113" s="36" t="s">
        <v>86</v>
      </c>
      <c r="E113" s="36"/>
      <c r="F113" s="36"/>
      <c r="G113" s="70">
        <v>0</v>
      </c>
      <c r="H113" s="200">
        <v>0</v>
      </c>
      <c r="I113" s="17">
        <v>0</v>
      </c>
      <c r="J113" s="130">
        <f t="shared" si="42"/>
        <v>0</v>
      </c>
      <c r="K113" s="87"/>
      <c r="L113" s="70">
        <v>0</v>
      </c>
      <c r="M113" s="200">
        <v>0</v>
      </c>
      <c r="N113" s="17">
        <v>0</v>
      </c>
      <c r="O113" s="130">
        <f t="shared" si="43"/>
        <v>0</v>
      </c>
      <c r="P113" s="87"/>
      <c r="Q113" s="70">
        <v>0</v>
      </c>
      <c r="R113" s="200">
        <v>10.6</v>
      </c>
      <c r="S113" s="17">
        <v>2</v>
      </c>
      <c r="T113" s="130">
        <f t="shared" si="44"/>
        <v>12.6</v>
      </c>
      <c r="U113" s="87"/>
      <c r="V113" s="90">
        <f t="shared" si="45"/>
        <v>12.6</v>
      </c>
    </row>
    <row r="114" spans="1:22" x14ac:dyDescent="0.2">
      <c r="A114" s="280" t="s">
        <v>375</v>
      </c>
      <c r="B114" s="56"/>
      <c r="C114" s="59" t="s">
        <v>87</v>
      </c>
      <c r="D114" s="36" t="s">
        <v>179</v>
      </c>
      <c r="E114" s="36"/>
      <c r="F114" s="36"/>
      <c r="G114" s="70">
        <v>0</v>
      </c>
      <c r="H114" s="200">
        <v>0</v>
      </c>
      <c r="I114" s="17">
        <v>0</v>
      </c>
      <c r="J114" s="130">
        <f t="shared" si="42"/>
        <v>0</v>
      </c>
      <c r="K114" s="87"/>
      <c r="L114" s="70">
        <v>0</v>
      </c>
      <c r="M114" s="200">
        <v>0</v>
      </c>
      <c r="N114" s="17">
        <v>0</v>
      </c>
      <c r="O114" s="130">
        <f t="shared" si="43"/>
        <v>0</v>
      </c>
      <c r="P114" s="87"/>
      <c r="Q114" s="70">
        <v>0</v>
      </c>
      <c r="R114" s="200">
        <v>57.6</v>
      </c>
      <c r="S114" s="17">
        <v>23</v>
      </c>
      <c r="T114" s="130">
        <f t="shared" si="44"/>
        <v>80.599999999999994</v>
      </c>
      <c r="U114" s="87"/>
      <c r="V114" s="90">
        <f t="shared" si="45"/>
        <v>80.599999999999994</v>
      </c>
    </row>
    <row r="115" spans="1:22" x14ac:dyDescent="0.2">
      <c r="A115" s="280" t="s">
        <v>376</v>
      </c>
      <c r="B115" s="55"/>
      <c r="C115" s="59" t="s">
        <v>88</v>
      </c>
      <c r="D115" s="36" t="s">
        <v>88</v>
      </c>
      <c r="E115" s="36"/>
      <c r="F115" s="36"/>
      <c r="G115" s="70">
        <v>0</v>
      </c>
      <c r="H115" s="200">
        <v>0</v>
      </c>
      <c r="I115" s="17">
        <v>0</v>
      </c>
      <c r="J115" s="130">
        <f t="shared" si="42"/>
        <v>0</v>
      </c>
      <c r="K115" s="87"/>
      <c r="L115" s="70">
        <v>0</v>
      </c>
      <c r="M115" s="200">
        <v>0</v>
      </c>
      <c r="N115" s="17">
        <v>0</v>
      </c>
      <c r="O115" s="130">
        <f t="shared" si="43"/>
        <v>0</v>
      </c>
      <c r="P115" s="87"/>
      <c r="Q115" s="70">
        <v>0</v>
      </c>
      <c r="R115" s="200">
        <v>19</v>
      </c>
      <c r="S115" s="17">
        <v>1</v>
      </c>
      <c r="T115" s="130">
        <f t="shared" si="44"/>
        <v>20</v>
      </c>
      <c r="U115" s="87"/>
      <c r="V115" s="90">
        <f t="shared" si="45"/>
        <v>20</v>
      </c>
    </row>
    <row r="116" spans="1:22" s="280" customFormat="1" x14ac:dyDescent="0.2">
      <c r="A116" s="280" t="s">
        <v>377</v>
      </c>
      <c r="B116" s="56"/>
      <c r="C116" s="102"/>
      <c r="D116" s="37" t="s">
        <v>379</v>
      </c>
      <c r="E116" s="37"/>
      <c r="F116" s="37"/>
      <c r="G116" s="72">
        <v>0</v>
      </c>
      <c r="H116" s="201">
        <v>0</v>
      </c>
      <c r="I116" s="19">
        <v>0</v>
      </c>
      <c r="J116" s="147">
        <f t="shared" si="42"/>
        <v>0</v>
      </c>
      <c r="K116" s="87"/>
      <c r="L116" s="72">
        <v>0</v>
      </c>
      <c r="M116" s="201">
        <v>0</v>
      </c>
      <c r="N116" s="19">
        <v>0</v>
      </c>
      <c r="O116" s="147">
        <f t="shared" si="43"/>
        <v>0</v>
      </c>
      <c r="P116" s="87"/>
      <c r="Q116" s="72">
        <v>0</v>
      </c>
      <c r="R116" s="201">
        <v>3</v>
      </c>
      <c r="S116" s="19">
        <v>0</v>
      </c>
      <c r="T116" s="147">
        <f t="shared" si="44"/>
        <v>3</v>
      </c>
      <c r="U116" s="87"/>
      <c r="V116" s="223">
        <f t="shared" si="45"/>
        <v>3</v>
      </c>
    </row>
    <row r="117" spans="1:22" x14ac:dyDescent="0.2">
      <c r="A117" s="280" t="s">
        <v>378</v>
      </c>
      <c r="B117" s="333"/>
      <c r="C117" s="119" t="s">
        <v>89</v>
      </c>
      <c r="D117" s="37" t="s">
        <v>89</v>
      </c>
      <c r="E117" s="37"/>
      <c r="F117" s="37"/>
      <c r="G117" s="72">
        <v>0</v>
      </c>
      <c r="H117" s="201">
        <v>0</v>
      </c>
      <c r="I117" s="19">
        <v>0</v>
      </c>
      <c r="J117" s="147">
        <f t="shared" si="42"/>
        <v>0</v>
      </c>
      <c r="K117" s="100"/>
      <c r="L117" s="72">
        <v>0</v>
      </c>
      <c r="M117" s="201">
        <v>0</v>
      </c>
      <c r="N117" s="19">
        <v>0</v>
      </c>
      <c r="O117" s="147">
        <f t="shared" si="43"/>
        <v>0</v>
      </c>
      <c r="P117" s="100"/>
      <c r="Q117" s="72">
        <v>0</v>
      </c>
      <c r="R117" s="201">
        <v>33</v>
      </c>
      <c r="S117" s="19">
        <v>21</v>
      </c>
      <c r="T117" s="147">
        <f t="shared" si="44"/>
        <v>54</v>
      </c>
      <c r="U117" s="100"/>
      <c r="V117" s="223">
        <f t="shared" si="45"/>
        <v>54</v>
      </c>
    </row>
    <row r="118" spans="1:22" s="2" customFormat="1" x14ac:dyDescent="0.2">
      <c r="B118" s="57" t="s">
        <v>107</v>
      </c>
      <c r="C118" s="61"/>
      <c r="D118" s="47"/>
      <c r="E118" s="47"/>
      <c r="F118" s="47"/>
      <c r="G118" s="74">
        <f>SUM(G106:G117)</f>
        <v>0</v>
      </c>
      <c r="H118" s="202">
        <f t="shared" ref="H118:J118" si="46">SUM(H106:H117)</f>
        <v>0</v>
      </c>
      <c r="I118" s="45">
        <f t="shared" si="46"/>
        <v>0</v>
      </c>
      <c r="J118" s="143">
        <f t="shared" si="46"/>
        <v>0</v>
      </c>
      <c r="K118" s="46"/>
      <c r="L118" s="74">
        <f t="shared" ref="L118:O118" si="47">SUM(L106:L117)</f>
        <v>0</v>
      </c>
      <c r="M118" s="202">
        <f t="shared" si="47"/>
        <v>0</v>
      </c>
      <c r="N118" s="45">
        <f t="shared" si="47"/>
        <v>0</v>
      </c>
      <c r="O118" s="143">
        <f t="shared" si="47"/>
        <v>0</v>
      </c>
      <c r="P118" s="46"/>
      <c r="Q118" s="74">
        <f t="shared" ref="Q118:T118" si="48">SUM(Q106:Q117)</f>
        <v>0</v>
      </c>
      <c r="R118" s="202">
        <f t="shared" si="48"/>
        <v>220.6</v>
      </c>
      <c r="S118" s="45">
        <f t="shared" si="48"/>
        <v>74</v>
      </c>
      <c r="T118" s="143">
        <f t="shared" si="48"/>
        <v>294.60000000000002</v>
      </c>
      <c r="U118" s="143"/>
      <c r="V118" s="86">
        <f>SUM(V106:V117)</f>
        <v>294.60000000000002</v>
      </c>
    </row>
    <row r="119" spans="1:22" x14ac:dyDescent="0.2">
      <c r="B119" s="122"/>
      <c r="C119" s="123"/>
      <c r="D119" s="50"/>
      <c r="E119" s="50"/>
      <c r="F119" s="50"/>
      <c r="G119" s="81"/>
      <c r="H119" s="203"/>
      <c r="I119" s="22"/>
      <c r="J119" s="142"/>
      <c r="K119" s="35"/>
      <c r="L119" s="81"/>
      <c r="M119" s="203"/>
      <c r="N119" s="22"/>
      <c r="O119" s="142"/>
      <c r="P119" s="35"/>
      <c r="Q119" s="81"/>
      <c r="R119" s="203"/>
      <c r="S119" s="22"/>
      <c r="T119" s="142"/>
      <c r="U119" s="142"/>
      <c r="V119" s="101"/>
    </row>
    <row r="120" spans="1:22" x14ac:dyDescent="0.2">
      <c r="B120" s="52" t="s">
        <v>100</v>
      </c>
      <c r="C120" s="58"/>
      <c r="D120" s="99"/>
      <c r="E120" s="54"/>
      <c r="F120" s="54"/>
      <c r="G120" s="76"/>
      <c r="H120" s="199"/>
      <c r="I120" s="40"/>
      <c r="J120" s="146"/>
      <c r="K120" s="35"/>
      <c r="L120" s="76"/>
      <c r="M120" s="199"/>
      <c r="N120" s="40"/>
      <c r="O120" s="146"/>
      <c r="P120" s="35"/>
      <c r="Q120" s="76"/>
      <c r="R120" s="199"/>
      <c r="S120" s="40"/>
      <c r="T120" s="146"/>
      <c r="U120" s="142"/>
      <c r="V120" s="222"/>
    </row>
    <row r="121" spans="1:22" x14ac:dyDescent="0.2">
      <c r="A121" s="280" t="s">
        <v>380</v>
      </c>
      <c r="B121" s="55"/>
      <c r="C121" s="59" t="s">
        <v>90</v>
      </c>
      <c r="D121" s="36" t="s">
        <v>180</v>
      </c>
      <c r="E121" s="36"/>
      <c r="F121" s="36"/>
      <c r="G121" s="70">
        <v>29.550000000000114</v>
      </c>
      <c r="H121" s="200">
        <v>120.0520000000009</v>
      </c>
      <c r="I121" s="17">
        <v>3.1719999999999988</v>
      </c>
      <c r="J121" s="130">
        <f>SUM(G121:I121)</f>
        <v>152.77400000000102</v>
      </c>
      <c r="K121" s="87"/>
      <c r="L121" s="70">
        <v>7.663000000000002</v>
      </c>
      <c r="M121" s="200">
        <v>7.9930000000000021</v>
      </c>
      <c r="N121" s="17">
        <v>0</v>
      </c>
      <c r="O121" s="130">
        <f>SUM(L121:N121)</f>
        <v>15.656000000000004</v>
      </c>
      <c r="P121" s="87"/>
      <c r="Q121" s="70">
        <v>0</v>
      </c>
      <c r="R121" s="200">
        <v>0</v>
      </c>
      <c r="S121" s="17">
        <v>0</v>
      </c>
      <c r="T121" s="130">
        <f>SUM(Q121:S121)</f>
        <v>0</v>
      </c>
      <c r="U121" s="87"/>
      <c r="V121" s="90">
        <f>SUM(J121,O121,T121)</f>
        <v>168.43000000000103</v>
      </c>
    </row>
    <row r="122" spans="1:22" ht="13.5" thickBot="1" x14ac:dyDescent="0.25">
      <c r="B122" s="53"/>
      <c r="C122" s="63"/>
      <c r="D122" s="37"/>
      <c r="E122" s="37"/>
      <c r="F122" s="37"/>
      <c r="G122" s="72"/>
      <c r="H122" s="201"/>
      <c r="I122" s="19"/>
      <c r="J122" s="147"/>
      <c r="K122" s="113"/>
      <c r="L122" s="72"/>
      <c r="M122" s="201"/>
      <c r="N122" s="19"/>
      <c r="O122" s="147"/>
      <c r="P122" s="113"/>
      <c r="Q122" s="72"/>
      <c r="R122" s="201"/>
      <c r="S122" s="19"/>
      <c r="T122" s="147"/>
      <c r="U122" s="113"/>
      <c r="V122" s="223"/>
    </row>
    <row r="123" spans="1:22" s="2" customFormat="1" x14ac:dyDescent="0.2">
      <c r="A123" s="280"/>
      <c r="B123" s="9" t="str">
        <f>B6</f>
        <v>School of Arts and Humanities</v>
      </c>
      <c r="C123" s="64"/>
      <c r="D123" s="51"/>
      <c r="E123" s="51"/>
      <c r="F123" s="51"/>
      <c r="G123" s="78">
        <f>G27</f>
        <v>2328.0651967972035</v>
      </c>
      <c r="H123" s="205">
        <f t="shared" ref="H123:J123" si="49">H27</f>
        <v>46.000000000000092</v>
      </c>
      <c r="I123" s="20">
        <f t="shared" si="49"/>
        <v>95.549399399399391</v>
      </c>
      <c r="J123" s="148">
        <f t="shared" si="49"/>
        <v>2469.6145961966031</v>
      </c>
      <c r="K123" s="114"/>
      <c r="L123" s="78">
        <f t="shared" ref="L123:O123" si="50">L27</f>
        <v>46.558</v>
      </c>
      <c r="M123" s="205">
        <f t="shared" si="50"/>
        <v>13.289000000000005</v>
      </c>
      <c r="N123" s="20">
        <f t="shared" si="50"/>
        <v>15.28</v>
      </c>
      <c r="O123" s="148">
        <f t="shared" si="50"/>
        <v>75.12700000000001</v>
      </c>
      <c r="P123" s="114"/>
      <c r="Q123" s="78">
        <f t="shared" ref="Q123:T123" si="51">Q27</f>
        <v>0</v>
      </c>
      <c r="R123" s="205">
        <f t="shared" si="51"/>
        <v>470.45099999999991</v>
      </c>
      <c r="S123" s="20">
        <f t="shared" si="51"/>
        <v>249.90100000000001</v>
      </c>
      <c r="T123" s="148">
        <f t="shared" si="51"/>
        <v>720.35199999999986</v>
      </c>
      <c r="U123" s="154"/>
      <c r="V123" s="89">
        <f>V27</f>
        <v>3265.0935961966024</v>
      </c>
    </row>
    <row r="124" spans="1:22" s="2" customFormat="1" x14ac:dyDescent="0.2">
      <c r="B124" s="12" t="str">
        <f>B29</f>
        <v>School of Humanities and Social Sciences</v>
      </c>
      <c r="C124" s="65"/>
      <c r="D124" s="32"/>
      <c r="E124" s="32"/>
      <c r="F124" s="32"/>
      <c r="G124" s="79">
        <f>G48</f>
        <v>2187.0214908275584</v>
      </c>
      <c r="H124" s="206">
        <f t="shared" ref="H124:J124" si="52">H48</f>
        <v>26.000000000000011</v>
      </c>
      <c r="I124" s="18">
        <f t="shared" si="52"/>
        <v>452.78893592994507</v>
      </c>
      <c r="J124" s="149">
        <f t="shared" si="52"/>
        <v>2665.8104267575036</v>
      </c>
      <c r="K124" s="101"/>
      <c r="L124" s="79">
        <f t="shared" ref="L124:O124" si="53">L48</f>
        <v>177.28299999999999</v>
      </c>
      <c r="M124" s="206">
        <f t="shared" si="53"/>
        <v>359.77200000000045</v>
      </c>
      <c r="N124" s="18">
        <f t="shared" si="53"/>
        <v>292.93299999999999</v>
      </c>
      <c r="O124" s="149">
        <f t="shared" si="53"/>
        <v>829.98800000000051</v>
      </c>
      <c r="P124" s="101"/>
      <c r="Q124" s="79">
        <f t="shared" ref="Q124:T124" si="54">Q48</f>
        <v>0</v>
      </c>
      <c r="R124" s="206">
        <f t="shared" si="54"/>
        <v>847.00699999999983</v>
      </c>
      <c r="S124" s="18">
        <f t="shared" si="54"/>
        <v>616.80000000000007</v>
      </c>
      <c r="T124" s="149">
        <f t="shared" si="54"/>
        <v>1463.8069999999998</v>
      </c>
      <c r="U124" s="101"/>
      <c r="V124" s="90">
        <f>V48</f>
        <v>4959.6054267575046</v>
      </c>
    </row>
    <row r="125" spans="1:22" s="2" customFormat="1" x14ac:dyDescent="0.2">
      <c r="B125" s="12" t="str">
        <f>B50</f>
        <v>School of Physical Sciences</v>
      </c>
      <c r="C125" s="65"/>
      <c r="D125" s="32"/>
      <c r="E125" s="32"/>
      <c r="F125" s="32"/>
      <c r="G125" s="79">
        <f>G60</f>
        <v>2149.6628782739454</v>
      </c>
      <c r="H125" s="206">
        <f t="shared" ref="H125:J125" si="55">H60</f>
        <v>2.333333333333333</v>
      </c>
      <c r="I125" s="18">
        <f t="shared" si="55"/>
        <v>338.15567627320826</v>
      </c>
      <c r="J125" s="149">
        <f t="shared" si="55"/>
        <v>2490.1518878804868</v>
      </c>
      <c r="K125" s="101"/>
      <c r="L125" s="79">
        <f t="shared" ref="L125:O125" si="56">L60</f>
        <v>104.47999999999999</v>
      </c>
      <c r="M125" s="206">
        <f t="shared" si="56"/>
        <v>29.240000000000002</v>
      </c>
      <c r="N125" s="18">
        <f t="shared" si="56"/>
        <v>92.439899999999994</v>
      </c>
      <c r="O125" s="149">
        <f t="shared" si="56"/>
        <v>226.15989999999999</v>
      </c>
      <c r="P125" s="101"/>
      <c r="Q125" s="79">
        <f t="shared" ref="Q125:T125" si="57">Q60</f>
        <v>0</v>
      </c>
      <c r="R125" s="206">
        <f t="shared" si="57"/>
        <v>610.31111111111113</v>
      </c>
      <c r="S125" s="18">
        <f t="shared" si="57"/>
        <v>308.22222222222223</v>
      </c>
      <c r="T125" s="149">
        <f t="shared" si="57"/>
        <v>918.5333333333333</v>
      </c>
      <c r="U125" s="101"/>
      <c r="V125" s="90">
        <f>V60</f>
        <v>3634.8451212138198</v>
      </c>
    </row>
    <row r="126" spans="1:22" s="2" customFormat="1" x14ac:dyDescent="0.2">
      <c r="B126" s="12" t="str">
        <f>B62</f>
        <v>School of Technology</v>
      </c>
      <c r="C126" s="65"/>
      <c r="D126" s="32"/>
      <c r="E126" s="32"/>
      <c r="F126" s="32"/>
      <c r="G126" s="79">
        <f>G68</f>
        <v>1259.9810217259644</v>
      </c>
      <c r="H126" s="206">
        <f t="shared" ref="H126:J126" si="58">H68</f>
        <v>3</v>
      </c>
      <c r="I126" s="18">
        <f t="shared" si="58"/>
        <v>370.88615706012484</v>
      </c>
      <c r="J126" s="149">
        <f t="shared" si="58"/>
        <v>1633.867178786089</v>
      </c>
      <c r="K126" s="101"/>
      <c r="L126" s="79">
        <f t="shared" ref="L126:O126" si="59">L68</f>
        <v>171.17299999999997</v>
      </c>
      <c r="M126" s="206">
        <f t="shared" si="59"/>
        <v>77.018000000000015</v>
      </c>
      <c r="N126" s="18">
        <f t="shared" si="59"/>
        <v>374.16510000000017</v>
      </c>
      <c r="O126" s="149">
        <f t="shared" si="59"/>
        <v>622.35610000000008</v>
      </c>
      <c r="P126" s="101"/>
      <c r="Q126" s="79">
        <f t="shared" ref="Q126:T126" si="60">Q68</f>
        <v>0</v>
      </c>
      <c r="R126" s="206">
        <f t="shared" si="60"/>
        <v>439.21288888888802</v>
      </c>
      <c r="S126" s="18">
        <f t="shared" si="60"/>
        <v>356.77977777777772</v>
      </c>
      <c r="T126" s="149">
        <f t="shared" si="60"/>
        <v>795.99266666666574</v>
      </c>
      <c r="U126" s="101"/>
      <c r="V126" s="90">
        <f>V68</f>
        <v>3052.215945452755</v>
      </c>
    </row>
    <row r="127" spans="1:22" s="2" customFormat="1" x14ac:dyDescent="0.2">
      <c r="B127" s="12" t="str">
        <f>B70</f>
        <v>School of Biological Sciences</v>
      </c>
      <c r="C127" s="65"/>
      <c r="D127" s="32"/>
      <c r="E127" s="32"/>
      <c r="F127" s="32"/>
      <c r="G127" s="79">
        <f>G82</f>
        <v>1863.8149123752612</v>
      </c>
      <c r="H127" s="206">
        <f t="shared" ref="H127:J127" si="61">H82</f>
        <v>1.6666666666666663</v>
      </c>
      <c r="I127" s="18">
        <f t="shared" si="61"/>
        <v>170.3420813373254</v>
      </c>
      <c r="J127" s="149">
        <f t="shared" si="61"/>
        <v>2035.8236603792534</v>
      </c>
      <c r="K127" s="101"/>
      <c r="L127" s="79">
        <f t="shared" ref="L127:O127" si="62">L82</f>
        <v>0.4</v>
      </c>
      <c r="M127" s="206">
        <f t="shared" si="62"/>
        <v>0.8</v>
      </c>
      <c r="N127" s="18">
        <f t="shared" si="62"/>
        <v>3.2000000000000006</v>
      </c>
      <c r="O127" s="149">
        <f t="shared" si="62"/>
        <v>4.4000000000000004</v>
      </c>
      <c r="P127" s="101"/>
      <c r="Q127" s="79">
        <f t="shared" ref="Q127:T127" si="63">Q82</f>
        <v>0</v>
      </c>
      <c r="R127" s="206">
        <f t="shared" si="63"/>
        <v>367.1</v>
      </c>
      <c r="S127" s="18">
        <f t="shared" si="63"/>
        <v>198.6</v>
      </c>
      <c r="T127" s="149">
        <f t="shared" si="63"/>
        <v>565.70000000000005</v>
      </c>
      <c r="U127" s="101"/>
      <c r="V127" s="90">
        <f>V82</f>
        <v>2605.9236603792533</v>
      </c>
    </row>
    <row r="128" spans="1:22" s="2" customFormat="1" x14ac:dyDescent="0.2">
      <c r="B128" s="12" t="str">
        <f>B84</f>
        <v>School of Clinical Medicine</v>
      </c>
      <c r="C128" s="65"/>
      <c r="D128" s="32"/>
      <c r="E128" s="32"/>
      <c r="F128" s="32"/>
      <c r="G128" s="79">
        <f>G103</f>
        <v>482.29149999999203</v>
      </c>
      <c r="H128" s="206">
        <f t="shared" ref="H128:J128" si="64">H103</f>
        <v>0</v>
      </c>
      <c r="I128" s="18">
        <f t="shared" si="64"/>
        <v>42.610750000000046</v>
      </c>
      <c r="J128" s="149">
        <f t="shared" si="64"/>
        <v>524.90224999999214</v>
      </c>
      <c r="K128" s="101"/>
      <c r="L128" s="79">
        <f t="shared" ref="L128:O128" si="65">L103</f>
        <v>14.324999999999999</v>
      </c>
      <c r="M128" s="206">
        <f t="shared" si="65"/>
        <v>5.8400000000000034</v>
      </c>
      <c r="N128" s="18">
        <f t="shared" si="65"/>
        <v>12</v>
      </c>
      <c r="O128" s="149">
        <f t="shared" si="65"/>
        <v>32.164999999999999</v>
      </c>
      <c r="P128" s="101"/>
      <c r="Q128" s="79">
        <f t="shared" ref="Q128:T128" si="66">Q103</f>
        <v>0</v>
      </c>
      <c r="R128" s="206">
        <f t="shared" si="66"/>
        <v>373</v>
      </c>
      <c r="S128" s="18">
        <f t="shared" si="66"/>
        <v>115.6</v>
      </c>
      <c r="T128" s="149">
        <f t="shared" si="66"/>
        <v>488.6</v>
      </c>
      <c r="U128" s="101"/>
      <c r="V128" s="90">
        <f>V103</f>
        <v>1045.6672499999922</v>
      </c>
    </row>
    <row r="129" spans="1:22" s="2" customFormat="1" x14ac:dyDescent="0.2">
      <c r="B129" s="12" t="str">
        <f>B105</f>
        <v>Unattached to a School - University Partner Institutions</v>
      </c>
      <c r="C129" s="65"/>
      <c r="D129" s="32"/>
      <c r="E129" s="32"/>
      <c r="F129" s="32"/>
      <c r="G129" s="79">
        <f>G118</f>
        <v>0</v>
      </c>
      <c r="H129" s="206">
        <f t="shared" ref="H129:J129" si="67">H118</f>
        <v>0</v>
      </c>
      <c r="I129" s="18">
        <f t="shared" si="67"/>
        <v>0</v>
      </c>
      <c r="J129" s="149">
        <f t="shared" si="67"/>
        <v>0</v>
      </c>
      <c r="K129" s="101"/>
      <c r="L129" s="79">
        <f t="shared" ref="L129:O129" si="68">L118</f>
        <v>0</v>
      </c>
      <c r="M129" s="206">
        <f t="shared" si="68"/>
        <v>0</v>
      </c>
      <c r="N129" s="18">
        <f t="shared" si="68"/>
        <v>0</v>
      </c>
      <c r="O129" s="149">
        <f t="shared" si="68"/>
        <v>0</v>
      </c>
      <c r="P129" s="101"/>
      <c r="Q129" s="79">
        <f t="shared" ref="Q129:T129" si="69">Q118</f>
        <v>0</v>
      </c>
      <c r="R129" s="206">
        <f t="shared" si="69"/>
        <v>220.6</v>
      </c>
      <c r="S129" s="18">
        <f t="shared" si="69"/>
        <v>74</v>
      </c>
      <c r="T129" s="149">
        <f t="shared" si="69"/>
        <v>294.60000000000002</v>
      </c>
      <c r="U129" s="101"/>
      <c r="V129" s="90">
        <f>V118</f>
        <v>294.60000000000002</v>
      </c>
    </row>
    <row r="130" spans="1:22" s="2" customFormat="1" ht="13.5" thickBot="1" x14ac:dyDescent="0.25">
      <c r="B130" s="14" t="str">
        <f>B120</f>
        <v>Unattached to a School - Continuing Education</v>
      </c>
      <c r="C130" s="66"/>
      <c r="D130" s="112"/>
      <c r="E130" s="112"/>
      <c r="F130" s="112"/>
      <c r="G130" s="80">
        <f>G121</f>
        <v>29.550000000000114</v>
      </c>
      <c r="H130" s="207">
        <f t="shared" ref="H130:J130" si="70">H121</f>
        <v>120.0520000000009</v>
      </c>
      <c r="I130" s="21">
        <f t="shared" si="70"/>
        <v>3.1719999999999988</v>
      </c>
      <c r="J130" s="150">
        <f t="shared" si="70"/>
        <v>152.77400000000102</v>
      </c>
      <c r="K130" s="115"/>
      <c r="L130" s="80">
        <f t="shared" ref="L130:O130" si="71">L121</f>
        <v>7.663000000000002</v>
      </c>
      <c r="M130" s="207">
        <f t="shared" si="71"/>
        <v>7.9930000000000021</v>
      </c>
      <c r="N130" s="21">
        <f t="shared" si="71"/>
        <v>0</v>
      </c>
      <c r="O130" s="150">
        <f t="shared" si="71"/>
        <v>15.656000000000004</v>
      </c>
      <c r="P130" s="115"/>
      <c r="Q130" s="80">
        <f t="shared" ref="Q130:T130" si="72">Q121</f>
        <v>0</v>
      </c>
      <c r="R130" s="207">
        <f t="shared" si="72"/>
        <v>0</v>
      </c>
      <c r="S130" s="21">
        <f t="shared" si="72"/>
        <v>0</v>
      </c>
      <c r="T130" s="150">
        <f t="shared" si="72"/>
        <v>0</v>
      </c>
      <c r="U130" s="115"/>
      <c r="V130" s="91">
        <f>V121</f>
        <v>168.43000000000103</v>
      </c>
    </row>
    <row r="131" spans="1:22" ht="13.5" thickBot="1" x14ac:dyDescent="0.25">
      <c r="A131" s="2"/>
      <c r="B131" s="56"/>
      <c r="C131" s="67"/>
      <c r="D131" s="50"/>
      <c r="E131" s="50"/>
      <c r="F131" s="50"/>
      <c r="G131" s="81"/>
      <c r="H131" s="203"/>
      <c r="I131" s="22"/>
      <c r="J131" s="142"/>
      <c r="K131" s="35"/>
      <c r="L131" s="81"/>
      <c r="M131" s="203"/>
      <c r="N131" s="22"/>
      <c r="O131" s="142"/>
      <c r="P131" s="35"/>
      <c r="Q131" s="81"/>
      <c r="R131" s="203"/>
      <c r="S131" s="22"/>
      <c r="T131" s="142"/>
      <c r="U131" s="142"/>
      <c r="V131" s="101"/>
    </row>
    <row r="132" spans="1:22" s="139" customFormat="1" ht="15.75" thickBot="1" x14ac:dyDescent="0.3">
      <c r="A132" s="280"/>
      <c r="B132" s="136" t="s">
        <v>101</v>
      </c>
      <c r="C132" s="137"/>
      <c r="D132" s="138"/>
      <c r="E132" s="138"/>
      <c r="F132" s="138"/>
      <c r="G132" s="83">
        <f>SUM(G123:G130)</f>
        <v>10300.386999999924</v>
      </c>
      <c r="H132" s="208">
        <f t="shared" ref="H132:J132" si="73">SUM(H123:H130)</f>
        <v>199.05200000000099</v>
      </c>
      <c r="I132" s="48">
        <f t="shared" si="73"/>
        <v>1473.5050000000031</v>
      </c>
      <c r="J132" s="151">
        <f t="shared" si="73"/>
        <v>11972.94399999993</v>
      </c>
      <c r="K132" s="49"/>
      <c r="L132" s="83">
        <f t="shared" ref="L132:O132" si="74">SUM(L123:L130)</f>
        <v>521.88199999999995</v>
      </c>
      <c r="M132" s="208">
        <f t="shared" si="74"/>
        <v>493.95200000000051</v>
      </c>
      <c r="N132" s="48">
        <f t="shared" si="74"/>
        <v>790.01800000000014</v>
      </c>
      <c r="O132" s="151">
        <f t="shared" si="74"/>
        <v>1805.8520000000003</v>
      </c>
      <c r="P132" s="49"/>
      <c r="Q132" s="83">
        <f t="shared" ref="Q132:T132" si="75">SUM(Q123:Q130)</f>
        <v>0</v>
      </c>
      <c r="R132" s="208">
        <f t="shared" si="75"/>
        <v>3327.6819999999984</v>
      </c>
      <c r="S132" s="48">
        <f t="shared" si="75"/>
        <v>1919.9029999999998</v>
      </c>
      <c r="T132" s="151">
        <f t="shared" si="75"/>
        <v>5247.5849999999991</v>
      </c>
      <c r="U132" s="151"/>
      <c r="V132" s="92">
        <f>SUM(V123:V130)</f>
        <v>19026.380999999928</v>
      </c>
    </row>
    <row r="133" spans="1:22" ht="15" x14ac:dyDescent="0.25">
      <c r="A133" s="139"/>
    </row>
    <row r="135" spans="1:22" x14ac:dyDescent="0.2">
      <c r="B135" s="2" t="s">
        <v>424</v>
      </c>
    </row>
    <row r="136" spans="1:22" x14ac:dyDescent="0.2">
      <c r="B136" t="s">
        <v>243</v>
      </c>
    </row>
    <row r="137" spans="1:22" x14ac:dyDescent="0.2">
      <c r="D137" t="s">
        <v>205</v>
      </c>
      <c r="E137" t="s">
        <v>225</v>
      </c>
    </row>
    <row r="138" spans="1:22" x14ac:dyDescent="0.2">
      <c r="D138" t="s">
        <v>205</v>
      </c>
      <c r="E138" t="s">
        <v>244</v>
      </c>
    </row>
    <row r="139" spans="1:22" x14ac:dyDescent="0.2">
      <c r="D139" t="s">
        <v>205</v>
      </c>
      <c r="E139" t="s">
        <v>206</v>
      </c>
    </row>
    <row r="140" spans="1:22" x14ac:dyDescent="0.2">
      <c r="D140" t="s">
        <v>205</v>
      </c>
      <c r="E140" t="s">
        <v>245</v>
      </c>
    </row>
    <row r="141" spans="1:22" x14ac:dyDescent="0.2">
      <c r="D141" t="s">
        <v>205</v>
      </c>
      <c r="E141" t="s">
        <v>256</v>
      </c>
    </row>
    <row r="142" spans="1:22" x14ac:dyDescent="0.2">
      <c r="B142" t="s">
        <v>246</v>
      </c>
    </row>
    <row r="143" spans="1:22" x14ac:dyDescent="0.2">
      <c r="D143" t="s">
        <v>205</v>
      </c>
      <c r="E143" t="s">
        <v>247</v>
      </c>
    </row>
    <row r="144" spans="1:22" x14ac:dyDescent="0.2">
      <c r="D144" t="s">
        <v>205</v>
      </c>
      <c r="E144" t="s">
        <v>248</v>
      </c>
    </row>
    <row r="145" spans="1:22" x14ac:dyDescent="0.2">
      <c r="D145" t="s">
        <v>205</v>
      </c>
      <c r="E145" t="s">
        <v>249</v>
      </c>
    </row>
    <row r="146" spans="1:22" x14ac:dyDescent="0.2">
      <c r="D146" t="s">
        <v>205</v>
      </c>
      <c r="E146" s="396" t="s">
        <v>425</v>
      </c>
      <c r="F146" s="396"/>
      <c r="G146" s="396"/>
      <c r="H146" s="396"/>
      <c r="I146" s="396"/>
      <c r="J146" s="396"/>
      <c r="K146" s="396"/>
      <c r="L146" s="396"/>
      <c r="M146" s="396"/>
      <c r="N146" s="396"/>
      <c r="O146" s="396"/>
      <c r="P146" s="396"/>
      <c r="Q146" s="396"/>
      <c r="R146" s="396"/>
      <c r="S146" s="396"/>
      <c r="T146" s="396"/>
      <c r="U146" s="396"/>
      <c r="V146" s="396"/>
    </row>
    <row r="147" spans="1:22" x14ac:dyDescent="0.2">
      <c r="E147" s="396"/>
      <c r="F147" s="396"/>
      <c r="G147" s="396"/>
      <c r="H147" s="396"/>
      <c r="I147" s="396"/>
      <c r="J147" s="396"/>
      <c r="K147" s="396"/>
      <c r="L147" s="396"/>
      <c r="M147" s="396"/>
      <c r="N147" s="396"/>
      <c r="O147" s="396"/>
      <c r="P147" s="396"/>
      <c r="Q147" s="396"/>
      <c r="R147" s="396"/>
      <c r="S147" s="396"/>
      <c r="T147" s="396"/>
      <c r="U147" s="396"/>
      <c r="V147" s="396"/>
    </row>
    <row r="148" spans="1:22" s="240" customFormat="1" x14ac:dyDescent="0.2">
      <c r="A148" s="280"/>
      <c r="D148" s="240" t="s">
        <v>205</v>
      </c>
      <c r="E148" s="397" t="s">
        <v>257</v>
      </c>
      <c r="F148" s="397"/>
      <c r="G148" s="397"/>
      <c r="H148" s="397"/>
      <c r="I148" s="397"/>
      <c r="J148" s="397"/>
      <c r="K148" s="397"/>
      <c r="L148" s="397"/>
      <c r="M148" s="397"/>
      <c r="N148" s="397"/>
      <c r="O148" s="397"/>
      <c r="P148" s="397"/>
      <c r="Q148" s="397"/>
      <c r="R148" s="397"/>
      <c r="S148" s="397"/>
      <c r="T148" s="397"/>
      <c r="U148" s="397"/>
      <c r="V148" s="397"/>
    </row>
    <row r="149" spans="1:22" s="240" customFormat="1" x14ac:dyDescent="0.2">
      <c r="A149" s="280"/>
      <c r="E149" s="397"/>
      <c r="F149" s="397"/>
      <c r="G149" s="397"/>
      <c r="H149" s="397"/>
      <c r="I149" s="397"/>
      <c r="J149" s="397"/>
      <c r="K149" s="397"/>
      <c r="L149" s="397"/>
      <c r="M149" s="397"/>
      <c r="N149" s="397"/>
      <c r="O149" s="397"/>
      <c r="P149" s="397"/>
      <c r="Q149" s="397"/>
      <c r="R149" s="397"/>
      <c r="S149" s="397"/>
      <c r="T149" s="397"/>
      <c r="U149" s="397"/>
      <c r="V149" s="397"/>
    </row>
    <row r="150" spans="1:22" x14ac:dyDescent="0.2">
      <c r="B150" s="396" t="s">
        <v>426</v>
      </c>
      <c r="C150" s="396"/>
      <c r="D150" s="396"/>
      <c r="E150" s="396"/>
      <c r="F150" s="396"/>
      <c r="G150" s="396"/>
      <c r="H150" s="396"/>
      <c r="I150" s="396"/>
      <c r="J150" s="396"/>
      <c r="K150" s="396"/>
      <c r="L150" s="396"/>
      <c r="M150" s="396"/>
      <c r="N150" s="396"/>
      <c r="O150" s="396"/>
      <c r="P150" s="396"/>
      <c r="Q150" s="396"/>
      <c r="R150" s="396"/>
      <c r="S150" s="396"/>
      <c r="T150" s="396"/>
      <c r="U150" s="396"/>
      <c r="V150" s="396"/>
    </row>
    <row r="151" spans="1:22" x14ac:dyDescent="0.2">
      <c r="B151" s="396"/>
      <c r="C151" s="396"/>
      <c r="D151" s="396"/>
      <c r="E151" s="396"/>
      <c r="F151" s="396"/>
      <c r="G151" s="396"/>
      <c r="H151" s="396"/>
      <c r="I151" s="396"/>
      <c r="J151" s="396"/>
      <c r="K151" s="396"/>
      <c r="L151" s="396"/>
      <c r="M151" s="396"/>
      <c r="N151" s="396"/>
      <c r="O151" s="396"/>
      <c r="P151" s="396"/>
      <c r="Q151" s="396"/>
      <c r="R151" s="396"/>
      <c r="S151" s="396"/>
      <c r="T151" s="396"/>
      <c r="U151" s="396"/>
      <c r="V151" s="396"/>
    </row>
    <row r="152" spans="1:22" ht="12.75" customHeight="1" x14ac:dyDescent="0.2">
      <c r="B152" s="275" t="s">
        <v>272</v>
      </c>
      <c r="C152" s="275"/>
      <c r="D152" s="275"/>
      <c r="E152" s="275"/>
      <c r="F152" s="275"/>
      <c r="G152" s="275"/>
      <c r="H152" s="275"/>
      <c r="I152" s="275"/>
      <c r="J152" s="275"/>
      <c r="K152" s="275"/>
      <c r="L152" s="275"/>
      <c r="M152" s="275"/>
      <c r="N152" s="275"/>
      <c r="O152" s="275"/>
      <c r="P152" s="275"/>
      <c r="Q152" s="275"/>
      <c r="R152" s="275"/>
      <c r="S152" s="275"/>
      <c r="T152" s="275"/>
      <c r="U152" s="275"/>
      <c r="V152" s="275"/>
    </row>
    <row r="153" spans="1:22" x14ac:dyDescent="0.2">
      <c r="B153" t="s">
        <v>273</v>
      </c>
      <c r="U153" s="1"/>
      <c r="V153"/>
    </row>
    <row r="154" spans="1:22" ht="12.75" customHeight="1" x14ac:dyDescent="0.2">
      <c r="B154" s="275" t="s">
        <v>274</v>
      </c>
      <c r="C154" s="255"/>
      <c r="D154" s="255"/>
      <c r="E154" s="255"/>
      <c r="F154" s="255"/>
      <c r="G154" s="255"/>
      <c r="H154" s="255"/>
      <c r="I154" s="255"/>
      <c r="J154" s="255"/>
      <c r="K154" s="255"/>
      <c r="L154" s="255"/>
      <c r="M154" s="255"/>
      <c r="N154" s="255"/>
      <c r="O154" s="255"/>
      <c r="P154" s="255"/>
      <c r="Q154" s="255"/>
      <c r="R154" s="255"/>
      <c r="S154" s="255"/>
      <c r="T154" s="255"/>
      <c r="U154" s="1"/>
      <c r="V154"/>
    </row>
    <row r="155" spans="1:22" x14ac:dyDescent="0.2">
      <c r="B155" s="255"/>
      <c r="C155" s="255"/>
      <c r="D155" s="255"/>
      <c r="E155" s="255"/>
      <c r="F155" s="255"/>
      <c r="G155" s="255"/>
      <c r="H155" s="255"/>
      <c r="I155" s="255"/>
      <c r="J155" s="255"/>
      <c r="K155" s="255"/>
      <c r="L155" s="255"/>
      <c r="M155" s="255"/>
      <c r="N155" s="255"/>
      <c r="O155" s="255"/>
      <c r="P155" s="255"/>
      <c r="Q155" s="255"/>
      <c r="R155" s="255"/>
      <c r="S155" s="255"/>
      <c r="T155" s="255"/>
      <c r="U155" s="1"/>
      <c r="V155"/>
    </row>
  </sheetData>
  <mergeCells count="8">
    <mergeCell ref="E148:V149"/>
    <mergeCell ref="B150:V151"/>
    <mergeCell ref="B3:F4"/>
    <mergeCell ref="G3:J3"/>
    <mergeCell ref="L3:O3"/>
    <mergeCell ref="Q3:T3"/>
    <mergeCell ref="V3:V4"/>
    <mergeCell ref="E146:V147"/>
  </mergeCells>
  <pageMargins left="0.70866141732283472" right="0.70866141732283472" top="0.74803149606299213" bottom="0.74803149606299213" header="0.31496062992125984" footer="0.31496062992125984"/>
  <pageSetup paperSize="9" scale="52" fitToHeight="3" orientation="landscape" r:id="rId1"/>
  <headerFooter scaleWithDoc="0">
    <oddHeader>&amp;R&amp;A</oddHeader>
  </headerFooter>
  <rowBreaks count="2" manualBreakCount="2">
    <brk id="49" max="16383" man="1"/>
    <brk id="104" min="1"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topLeftCell="B1" zoomScaleNormal="100" workbookViewId="0">
      <selection activeCell="B1" sqref="B1"/>
    </sheetView>
  </sheetViews>
  <sheetFormatPr defaultRowHeight="12.75" x14ac:dyDescent="0.2"/>
  <cols>
    <col min="1" max="1" width="0" style="280" hidden="1" customWidth="1"/>
    <col min="2" max="2" width="1.7109375" customWidth="1"/>
    <col min="3" max="3" width="53.42578125" hidden="1" customWidth="1"/>
    <col min="4" max="5" width="1.7109375" customWidth="1"/>
    <col min="6" max="6" width="50" customWidth="1"/>
    <col min="7" max="10" width="11.28515625" customWidth="1"/>
    <col min="11" max="11" width="2.7109375" customWidth="1"/>
    <col min="12" max="15" width="11.28515625" customWidth="1"/>
    <col min="16" max="16" width="2.7109375" customWidth="1"/>
    <col min="17" max="17" width="11.28515625" style="221" customWidth="1"/>
  </cols>
  <sheetData>
    <row r="1" spans="1:17" s="3" customFormat="1" ht="15" customHeight="1" x14ac:dyDescent="0.25">
      <c r="B1" s="249" t="s">
        <v>428</v>
      </c>
      <c r="C1" s="277"/>
      <c r="D1" s="277"/>
      <c r="E1" s="277"/>
      <c r="F1" s="277"/>
      <c r="G1" s="277"/>
      <c r="H1" s="277"/>
      <c r="I1" s="277"/>
      <c r="J1" s="277"/>
      <c r="K1" s="277"/>
      <c r="L1" s="277"/>
      <c r="M1" s="277"/>
      <c r="N1" s="277"/>
      <c r="O1" s="277"/>
      <c r="P1" s="277"/>
      <c r="Q1" s="277"/>
    </row>
    <row r="2" spans="1:17" s="3" customFormat="1" ht="15.75" thickBot="1" x14ac:dyDescent="0.3">
      <c r="B2" s="277"/>
      <c r="C2" s="277"/>
      <c r="D2" s="277"/>
      <c r="E2" s="277"/>
      <c r="F2" s="277"/>
      <c r="G2" s="277"/>
      <c r="H2" s="277"/>
      <c r="I2" s="277"/>
      <c r="J2" s="277"/>
      <c r="K2" s="277"/>
      <c r="L2" s="277"/>
      <c r="M2" s="277"/>
      <c r="N2" s="277"/>
      <c r="O2" s="277"/>
      <c r="P2" s="277"/>
      <c r="Q2" s="277"/>
    </row>
    <row r="3" spans="1:17" x14ac:dyDescent="0.2">
      <c r="B3" s="398" t="s">
        <v>197</v>
      </c>
      <c r="C3" s="399"/>
      <c r="D3" s="399"/>
      <c r="E3" s="399"/>
      <c r="F3" s="400"/>
      <c r="G3" s="421" t="s">
        <v>198</v>
      </c>
      <c r="H3" s="422"/>
      <c r="I3" s="422"/>
      <c r="J3" s="423"/>
      <c r="K3" s="181"/>
      <c r="L3" s="421" t="s">
        <v>199</v>
      </c>
      <c r="M3" s="422"/>
      <c r="N3" s="422"/>
      <c r="O3" s="423"/>
      <c r="P3" s="183"/>
      <c r="Q3" s="407" t="s">
        <v>93</v>
      </c>
    </row>
    <row r="4" spans="1:17" x14ac:dyDescent="0.2">
      <c r="B4" s="401"/>
      <c r="C4" s="402"/>
      <c r="D4" s="402"/>
      <c r="E4" s="402"/>
      <c r="F4" s="403"/>
      <c r="G4" s="210" t="s">
        <v>200</v>
      </c>
      <c r="H4" s="433" t="s">
        <v>201</v>
      </c>
      <c r="I4" s="434"/>
      <c r="J4" s="436" t="s">
        <v>93</v>
      </c>
      <c r="K4" s="93"/>
      <c r="L4" s="210" t="s">
        <v>200</v>
      </c>
      <c r="M4" s="435" t="s">
        <v>201</v>
      </c>
      <c r="N4" s="431"/>
      <c r="O4" s="436" t="s">
        <v>93</v>
      </c>
      <c r="P4" s="93"/>
      <c r="Q4" s="432"/>
    </row>
    <row r="5" spans="1:17" ht="13.5" thickBot="1" x14ac:dyDescent="0.25">
      <c r="B5" s="424"/>
      <c r="C5" s="425"/>
      <c r="D5" s="425"/>
      <c r="E5" s="425"/>
      <c r="F5" s="426"/>
      <c r="G5" s="211" t="s">
        <v>110</v>
      </c>
      <c r="H5" s="209" t="s">
        <v>110</v>
      </c>
      <c r="I5" s="196" t="s">
        <v>111</v>
      </c>
      <c r="J5" s="437"/>
      <c r="K5" s="182"/>
      <c r="L5" s="211" t="s">
        <v>110</v>
      </c>
      <c r="M5" s="209" t="s">
        <v>110</v>
      </c>
      <c r="N5" s="165" t="s">
        <v>111</v>
      </c>
      <c r="O5" s="437"/>
      <c r="P5" s="162"/>
      <c r="Q5" s="427"/>
    </row>
    <row r="6" spans="1:17" s="248" customFormat="1" hidden="1" x14ac:dyDescent="0.2">
      <c r="B6" s="323"/>
      <c r="C6" s="324"/>
      <c r="D6" s="324"/>
      <c r="E6" s="324"/>
      <c r="F6" s="324"/>
      <c r="G6" s="354">
        <v>2</v>
      </c>
      <c r="H6" s="355">
        <v>3</v>
      </c>
      <c r="I6" s="327">
        <v>4</v>
      </c>
      <c r="J6" s="352"/>
      <c r="K6" s="330"/>
      <c r="L6" s="354">
        <v>5</v>
      </c>
      <c r="M6" s="355">
        <v>6</v>
      </c>
      <c r="N6" s="356">
        <v>7</v>
      </c>
      <c r="O6" s="352"/>
      <c r="P6" s="330"/>
      <c r="Q6" s="332"/>
    </row>
    <row r="7" spans="1:17" x14ac:dyDescent="0.2">
      <c r="B7" s="52" t="s">
        <v>94</v>
      </c>
      <c r="C7" s="58"/>
      <c r="D7" s="42"/>
      <c r="E7" s="42"/>
      <c r="F7" s="42"/>
      <c r="G7" s="212"/>
      <c r="H7" s="198"/>
      <c r="I7" s="157"/>
      <c r="J7" s="158"/>
      <c r="K7" s="93"/>
      <c r="L7" s="212"/>
      <c r="M7" s="198"/>
      <c r="N7" s="166"/>
      <c r="O7" s="158"/>
      <c r="P7" s="337"/>
      <c r="Q7" s="160"/>
    </row>
    <row r="8" spans="1:17" x14ac:dyDescent="0.2">
      <c r="A8" s="280" t="s">
        <v>284</v>
      </c>
      <c r="B8" s="55"/>
      <c r="C8" s="59" t="s">
        <v>3</v>
      </c>
      <c r="D8" s="42" t="s">
        <v>112</v>
      </c>
      <c r="E8" s="42"/>
      <c r="F8" s="42"/>
      <c r="G8" s="213">
        <v>6</v>
      </c>
      <c r="H8" s="199">
        <v>0</v>
      </c>
      <c r="I8" s="40">
        <v>0</v>
      </c>
      <c r="J8" s="146">
        <f>SUM(G8:I8)</f>
        <v>6</v>
      </c>
      <c r="K8" s="87"/>
      <c r="L8" s="213">
        <v>0</v>
      </c>
      <c r="M8" s="199">
        <v>0</v>
      </c>
      <c r="N8" s="167">
        <v>0</v>
      </c>
      <c r="O8" s="146">
        <f t="shared" ref="O8:O27" si="0">SUM(L8:N8)</f>
        <v>0</v>
      </c>
      <c r="P8" s="35"/>
      <c r="Q8" s="222">
        <f>SUM(J8,O8)</f>
        <v>6</v>
      </c>
    </row>
    <row r="9" spans="1:17" x14ac:dyDescent="0.2">
      <c r="A9" s="280" t="s">
        <v>285</v>
      </c>
      <c r="B9" s="55"/>
      <c r="C9" s="59" t="s">
        <v>4</v>
      </c>
      <c r="D9" s="36"/>
      <c r="E9" s="36" t="s">
        <v>113</v>
      </c>
      <c r="F9" s="36"/>
      <c r="G9" s="214">
        <v>13.050000000000004</v>
      </c>
      <c r="H9" s="200">
        <v>1.3319999999999999</v>
      </c>
      <c r="I9" s="17">
        <v>9.4439999999999991</v>
      </c>
      <c r="J9" s="130">
        <f t="shared" ref="J9:J27" si="1">SUM(G9:I9)</f>
        <v>23.826000000000004</v>
      </c>
      <c r="K9" s="87"/>
      <c r="L9" s="214">
        <v>11.756</v>
      </c>
      <c r="M9" s="200">
        <v>0</v>
      </c>
      <c r="N9" s="168">
        <v>16.222000000000001</v>
      </c>
      <c r="O9" s="130">
        <f t="shared" si="0"/>
        <v>27.978000000000002</v>
      </c>
      <c r="P9" s="87"/>
      <c r="Q9" s="90">
        <f t="shared" ref="Q9:Q27" si="2">SUM(J9,O9)</f>
        <v>51.804000000000002</v>
      </c>
    </row>
    <row r="10" spans="1:17" x14ac:dyDescent="0.2">
      <c r="A10" s="280" t="s">
        <v>286</v>
      </c>
      <c r="B10" s="55"/>
      <c r="C10" s="62" t="s">
        <v>5</v>
      </c>
      <c r="D10" s="42"/>
      <c r="E10" s="42" t="s">
        <v>114</v>
      </c>
      <c r="F10" s="42"/>
      <c r="G10" s="214">
        <v>10.664000000000001</v>
      </c>
      <c r="H10" s="200">
        <v>0</v>
      </c>
      <c r="I10" s="17">
        <v>1</v>
      </c>
      <c r="J10" s="130">
        <f t="shared" si="1"/>
        <v>11.664000000000001</v>
      </c>
      <c r="K10" s="87"/>
      <c r="L10" s="214">
        <v>21.489999999999995</v>
      </c>
      <c r="M10" s="200">
        <v>0</v>
      </c>
      <c r="N10" s="168">
        <v>6</v>
      </c>
      <c r="O10" s="130">
        <f t="shared" si="0"/>
        <v>27.489999999999995</v>
      </c>
      <c r="P10" s="87"/>
      <c r="Q10" s="90">
        <f t="shared" si="2"/>
        <v>39.153999999999996</v>
      </c>
    </row>
    <row r="11" spans="1:17" x14ac:dyDescent="0.2">
      <c r="A11" s="280" t="s">
        <v>287</v>
      </c>
      <c r="B11" s="55"/>
      <c r="C11" s="59" t="s">
        <v>6</v>
      </c>
      <c r="D11" s="36" t="s">
        <v>115</v>
      </c>
      <c r="E11" s="36"/>
      <c r="F11" s="36"/>
      <c r="G11" s="214">
        <v>5.5560000000000009</v>
      </c>
      <c r="H11" s="200">
        <v>0</v>
      </c>
      <c r="I11" s="17">
        <v>13.555000000000007</v>
      </c>
      <c r="J11" s="130">
        <f t="shared" si="1"/>
        <v>19.111000000000008</v>
      </c>
      <c r="K11" s="87"/>
      <c r="L11" s="214">
        <v>14.445</v>
      </c>
      <c r="M11" s="200">
        <v>0</v>
      </c>
      <c r="N11" s="168">
        <v>27.879000000000001</v>
      </c>
      <c r="O11" s="130">
        <f t="shared" si="0"/>
        <v>42.323999999999998</v>
      </c>
      <c r="P11" s="87"/>
      <c r="Q11" s="90">
        <f t="shared" si="2"/>
        <v>61.435000000000002</v>
      </c>
    </row>
    <row r="12" spans="1:17" x14ac:dyDescent="0.2">
      <c r="A12" s="280" t="s">
        <v>288</v>
      </c>
      <c r="B12" s="55"/>
      <c r="C12" s="59" t="s">
        <v>7</v>
      </c>
      <c r="D12" s="36"/>
      <c r="E12" s="36" t="s">
        <v>116</v>
      </c>
      <c r="F12" s="36"/>
      <c r="G12" s="214">
        <v>0</v>
      </c>
      <c r="H12" s="200">
        <v>0</v>
      </c>
      <c r="I12" s="17">
        <v>0</v>
      </c>
      <c r="J12" s="130">
        <f t="shared" si="1"/>
        <v>0</v>
      </c>
      <c r="K12" s="87"/>
      <c r="L12" s="214">
        <v>0</v>
      </c>
      <c r="M12" s="200">
        <v>0</v>
      </c>
      <c r="N12" s="168">
        <v>0</v>
      </c>
      <c r="O12" s="130">
        <f t="shared" si="0"/>
        <v>0</v>
      </c>
      <c r="P12" s="87"/>
      <c r="Q12" s="90">
        <f t="shared" si="2"/>
        <v>0</v>
      </c>
    </row>
    <row r="13" spans="1:17" x14ac:dyDescent="0.2">
      <c r="A13" s="280" t="s">
        <v>289</v>
      </c>
      <c r="B13" s="56"/>
      <c r="C13" s="62" t="s">
        <v>8</v>
      </c>
      <c r="D13" s="42"/>
      <c r="E13" s="42" t="s">
        <v>117</v>
      </c>
      <c r="F13" s="42"/>
      <c r="G13" s="214">
        <v>0</v>
      </c>
      <c r="H13" s="200">
        <v>0</v>
      </c>
      <c r="I13" s="17">
        <v>0</v>
      </c>
      <c r="J13" s="130">
        <f t="shared" si="1"/>
        <v>0</v>
      </c>
      <c r="K13" s="87"/>
      <c r="L13" s="214">
        <v>0</v>
      </c>
      <c r="M13" s="200">
        <v>0</v>
      </c>
      <c r="N13" s="168">
        <v>0</v>
      </c>
      <c r="O13" s="130">
        <f t="shared" si="0"/>
        <v>0</v>
      </c>
      <c r="P13" s="87"/>
      <c r="Q13" s="90">
        <f t="shared" si="2"/>
        <v>0</v>
      </c>
    </row>
    <row r="14" spans="1:17" x14ac:dyDescent="0.2">
      <c r="A14" s="280" t="s">
        <v>290</v>
      </c>
      <c r="B14" s="55"/>
      <c r="C14" s="59" t="s">
        <v>9</v>
      </c>
      <c r="D14" s="36" t="s">
        <v>118</v>
      </c>
      <c r="E14" s="36"/>
      <c r="F14" s="36"/>
      <c r="G14" s="214">
        <v>19.600000000000001</v>
      </c>
      <c r="H14" s="200">
        <v>0</v>
      </c>
      <c r="I14" s="17">
        <v>6.4</v>
      </c>
      <c r="J14" s="130">
        <f t="shared" si="1"/>
        <v>26</v>
      </c>
      <c r="K14" s="87"/>
      <c r="L14" s="214">
        <v>31.155999999999999</v>
      </c>
      <c r="M14" s="200">
        <v>0</v>
      </c>
      <c r="N14" s="168">
        <v>7.6670000000000007</v>
      </c>
      <c r="O14" s="130">
        <f t="shared" si="0"/>
        <v>38.823</v>
      </c>
      <c r="P14" s="87"/>
      <c r="Q14" s="90">
        <f t="shared" si="2"/>
        <v>64.823000000000008</v>
      </c>
    </row>
    <row r="15" spans="1:17" x14ac:dyDescent="0.2">
      <c r="A15" s="280" t="s">
        <v>291</v>
      </c>
      <c r="B15" s="55"/>
      <c r="C15" s="62" t="s">
        <v>10</v>
      </c>
      <c r="D15" s="42" t="s">
        <v>119</v>
      </c>
      <c r="E15" s="42"/>
      <c r="F15" s="42"/>
      <c r="G15" s="214">
        <v>16.667000000000002</v>
      </c>
      <c r="H15" s="200">
        <v>0</v>
      </c>
      <c r="I15" s="17">
        <v>5</v>
      </c>
      <c r="J15" s="130">
        <f t="shared" si="1"/>
        <v>21.667000000000002</v>
      </c>
      <c r="K15" s="87"/>
      <c r="L15" s="214">
        <v>24.888999999999999</v>
      </c>
      <c r="M15" s="200">
        <v>0</v>
      </c>
      <c r="N15" s="168">
        <v>27.533999999999999</v>
      </c>
      <c r="O15" s="130">
        <f t="shared" si="0"/>
        <v>52.423000000000002</v>
      </c>
      <c r="P15" s="87"/>
      <c r="Q15" s="90">
        <f t="shared" si="2"/>
        <v>74.09</v>
      </c>
    </row>
    <row r="16" spans="1:17" x14ac:dyDescent="0.2">
      <c r="A16" s="280" t="s">
        <v>292</v>
      </c>
      <c r="B16" s="55"/>
      <c r="C16" s="59" t="s">
        <v>11</v>
      </c>
      <c r="D16" s="36" t="s">
        <v>120</v>
      </c>
      <c r="E16" s="36"/>
      <c r="F16" s="36"/>
      <c r="G16" s="214">
        <v>36</v>
      </c>
      <c r="H16" s="200">
        <v>0</v>
      </c>
      <c r="I16" s="17">
        <v>24</v>
      </c>
      <c r="J16" s="130">
        <f t="shared" si="1"/>
        <v>60</v>
      </c>
      <c r="K16" s="87"/>
      <c r="L16" s="214">
        <v>37.722999999999999</v>
      </c>
      <c r="M16" s="200">
        <v>0</v>
      </c>
      <c r="N16" s="168">
        <v>16.223000000000003</v>
      </c>
      <c r="O16" s="130">
        <f t="shared" si="0"/>
        <v>53.945999999999998</v>
      </c>
      <c r="P16" s="87"/>
      <c r="Q16" s="90">
        <f t="shared" si="2"/>
        <v>113.946</v>
      </c>
    </row>
    <row r="17" spans="1:17" x14ac:dyDescent="0.2">
      <c r="A17" s="280" t="s">
        <v>293</v>
      </c>
      <c r="B17" s="55"/>
      <c r="C17" s="62" t="s">
        <v>12</v>
      </c>
      <c r="D17" s="42"/>
      <c r="E17" s="42" t="s">
        <v>121</v>
      </c>
      <c r="F17" s="42"/>
      <c r="G17" s="214">
        <v>16</v>
      </c>
      <c r="H17" s="200">
        <v>0</v>
      </c>
      <c r="I17" s="17">
        <v>1</v>
      </c>
      <c r="J17" s="130">
        <f t="shared" si="1"/>
        <v>17</v>
      </c>
      <c r="K17" s="87"/>
      <c r="L17" s="214">
        <v>12.112</v>
      </c>
      <c r="M17" s="200">
        <v>0</v>
      </c>
      <c r="N17" s="168">
        <v>1.8890000000000002</v>
      </c>
      <c r="O17" s="130">
        <f t="shared" si="0"/>
        <v>14.001000000000001</v>
      </c>
      <c r="P17" s="87"/>
      <c r="Q17" s="90">
        <f t="shared" si="2"/>
        <v>31.001000000000001</v>
      </c>
    </row>
    <row r="18" spans="1:17" x14ac:dyDescent="0.2">
      <c r="A18" s="280" t="s">
        <v>294</v>
      </c>
      <c r="B18" s="55"/>
      <c r="C18" s="59" t="s">
        <v>13</v>
      </c>
      <c r="D18" s="36" t="s">
        <v>122</v>
      </c>
      <c r="E18" s="36"/>
      <c r="F18" s="36"/>
      <c r="G18" s="214">
        <v>0</v>
      </c>
      <c r="H18" s="200">
        <v>0</v>
      </c>
      <c r="I18" s="17">
        <v>0</v>
      </c>
      <c r="J18" s="130">
        <f t="shared" si="1"/>
        <v>0</v>
      </c>
      <c r="K18" s="87"/>
      <c r="L18" s="214">
        <v>0</v>
      </c>
      <c r="M18" s="200">
        <v>0</v>
      </c>
      <c r="N18" s="168">
        <v>0</v>
      </c>
      <c r="O18" s="130">
        <f t="shared" si="0"/>
        <v>0</v>
      </c>
      <c r="P18" s="87"/>
      <c r="Q18" s="90">
        <f t="shared" si="2"/>
        <v>0</v>
      </c>
    </row>
    <row r="19" spans="1:17" x14ac:dyDescent="0.2">
      <c r="A19" s="280" t="s">
        <v>295</v>
      </c>
      <c r="B19" s="55"/>
      <c r="C19" s="59" t="s">
        <v>14</v>
      </c>
      <c r="D19" s="36"/>
      <c r="E19" s="36" t="s">
        <v>123</v>
      </c>
      <c r="F19" s="36"/>
      <c r="G19" s="214">
        <v>14.14</v>
      </c>
      <c r="H19" s="200">
        <v>0</v>
      </c>
      <c r="I19" s="17">
        <v>6.26</v>
      </c>
      <c r="J19" s="130">
        <f t="shared" si="1"/>
        <v>20.399999999999999</v>
      </c>
      <c r="K19" s="87"/>
      <c r="L19" s="214">
        <v>12.889000000000001</v>
      </c>
      <c r="M19" s="200">
        <v>0</v>
      </c>
      <c r="N19" s="168">
        <v>1.8890000000000002</v>
      </c>
      <c r="O19" s="130">
        <f t="shared" si="0"/>
        <v>14.778000000000002</v>
      </c>
      <c r="P19" s="87"/>
      <c r="Q19" s="90">
        <f t="shared" si="2"/>
        <v>35.177999999999997</v>
      </c>
    </row>
    <row r="20" spans="1:17" x14ac:dyDescent="0.2">
      <c r="A20" s="280" t="s">
        <v>296</v>
      </c>
      <c r="B20" s="55"/>
      <c r="C20" s="59" t="s">
        <v>15</v>
      </c>
      <c r="D20" s="36"/>
      <c r="E20" s="36" t="s">
        <v>124</v>
      </c>
      <c r="F20" s="36"/>
      <c r="G20" s="214">
        <v>4.6800000000000006</v>
      </c>
      <c r="H20" s="200">
        <v>0</v>
      </c>
      <c r="I20" s="17">
        <v>1.9799999999999995</v>
      </c>
      <c r="J20" s="130">
        <f t="shared" si="1"/>
        <v>6.66</v>
      </c>
      <c r="K20" s="87"/>
      <c r="L20" s="214">
        <v>6.4220000000000006</v>
      </c>
      <c r="M20" s="200">
        <v>0</v>
      </c>
      <c r="N20" s="168">
        <v>3.7780000000000005</v>
      </c>
      <c r="O20" s="130">
        <f t="shared" si="0"/>
        <v>10.200000000000001</v>
      </c>
      <c r="P20" s="87"/>
      <c r="Q20" s="90">
        <f t="shared" si="2"/>
        <v>16.86</v>
      </c>
    </row>
    <row r="21" spans="1:17" x14ac:dyDescent="0.2">
      <c r="A21" s="280" t="s">
        <v>297</v>
      </c>
      <c r="B21" s="55"/>
      <c r="C21" s="62" t="s">
        <v>16</v>
      </c>
      <c r="D21" s="42"/>
      <c r="E21" s="42" t="s">
        <v>125</v>
      </c>
      <c r="F21" s="42"/>
      <c r="G21" s="214">
        <v>4.5100000000000007</v>
      </c>
      <c r="H21" s="200">
        <v>0</v>
      </c>
      <c r="I21" s="17">
        <v>2.1200000000000006</v>
      </c>
      <c r="J21" s="130">
        <f t="shared" si="1"/>
        <v>6.6300000000000008</v>
      </c>
      <c r="K21" s="87"/>
      <c r="L21" s="214">
        <v>11.556000000000001</v>
      </c>
      <c r="M21" s="200">
        <v>0</v>
      </c>
      <c r="N21" s="168">
        <v>1.556</v>
      </c>
      <c r="O21" s="130">
        <f t="shared" si="0"/>
        <v>13.112000000000002</v>
      </c>
      <c r="P21" s="87"/>
      <c r="Q21" s="90">
        <f t="shared" si="2"/>
        <v>19.742000000000004</v>
      </c>
    </row>
    <row r="22" spans="1:17" x14ac:dyDescent="0.2">
      <c r="A22" s="280" t="s">
        <v>298</v>
      </c>
      <c r="B22" s="55"/>
      <c r="C22" s="59" t="s">
        <v>18</v>
      </c>
      <c r="D22" s="36"/>
      <c r="E22" s="36" t="s">
        <v>18</v>
      </c>
      <c r="F22" s="36"/>
      <c r="G22" s="214">
        <v>0</v>
      </c>
      <c r="H22" s="200">
        <v>0</v>
      </c>
      <c r="I22" s="17">
        <v>0</v>
      </c>
      <c r="J22" s="130">
        <f t="shared" si="1"/>
        <v>0</v>
      </c>
      <c r="K22" s="87"/>
      <c r="L22" s="214">
        <v>0</v>
      </c>
      <c r="M22" s="200">
        <v>0</v>
      </c>
      <c r="N22" s="168">
        <v>0</v>
      </c>
      <c r="O22" s="130">
        <f t="shared" si="0"/>
        <v>0</v>
      </c>
      <c r="P22" s="87"/>
      <c r="Q22" s="90">
        <f t="shared" si="2"/>
        <v>0</v>
      </c>
    </row>
    <row r="23" spans="1:17" x14ac:dyDescent="0.2">
      <c r="A23" s="280" t="s">
        <v>299</v>
      </c>
      <c r="B23" s="55"/>
      <c r="C23" s="59" t="s">
        <v>19</v>
      </c>
      <c r="D23" s="36"/>
      <c r="E23" s="36" t="s">
        <v>127</v>
      </c>
      <c r="F23" s="36"/>
      <c r="G23" s="214">
        <v>1.9500000000000004</v>
      </c>
      <c r="H23" s="200">
        <v>0</v>
      </c>
      <c r="I23" s="17">
        <v>1.1100000000000001</v>
      </c>
      <c r="J23" s="130">
        <f t="shared" si="1"/>
        <v>3.0600000000000005</v>
      </c>
      <c r="K23" s="87"/>
      <c r="L23" s="214">
        <v>4.556</v>
      </c>
      <c r="M23" s="200">
        <v>0</v>
      </c>
      <c r="N23" s="168">
        <v>1.8890000000000002</v>
      </c>
      <c r="O23" s="130">
        <f t="shared" si="0"/>
        <v>6.4450000000000003</v>
      </c>
      <c r="P23" s="87"/>
      <c r="Q23" s="90">
        <f t="shared" si="2"/>
        <v>9.5050000000000008</v>
      </c>
    </row>
    <row r="24" spans="1:17" x14ac:dyDescent="0.2">
      <c r="A24" s="280" t="s">
        <v>300</v>
      </c>
      <c r="B24" s="55"/>
      <c r="C24" s="62" t="s">
        <v>20</v>
      </c>
      <c r="D24" s="42"/>
      <c r="E24" s="42" t="s">
        <v>128</v>
      </c>
      <c r="F24" s="42"/>
      <c r="G24" s="214">
        <v>3.7199999999999984</v>
      </c>
      <c r="H24" s="200">
        <v>0</v>
      </c>
      <c r="I24" s="17">
        <v>1.5299999999999998</v>
      </c>
      <c r="J24" s="130">
        <f t="shared" si="1"/>
        <v>5.2499999999999982</v>
      </c>
      <c r="K24" s="87"/>
      <c r="L24" s="214">
        <v>11.156000000000001</v>
      </c>
      <c r="M24" s="200">
        <v>0</v>
      </c>
      <c r="N24" s="168">
        <v>2.8890000000000002</v>
      </c>
      <c r="O24" s="130">
        <f t="shared" si="0"/>
        <v>14.045000000000002</v>
      </c>
      <c r="P24" s="87"/>
      <c r="Q24" s="90">
        <f t="shared" si="2"/>
        <v>19.295000000000002</v>
      </c>
    </row>
    <row r="25" spans="1:17" x14ac:dyDescent="0.2">
      <c r="A25" s="280" t="s">
        <v>301</v>
      </c>
      <c r="B25" s="56"/>
      <c r="C25" s="59" t="s">
        <v>17</v>
      </c>
      <c r="D25" s="36"/>
      <c r="E25" s="36" t="s">
        <v>126</v>
      </c>
      <c r="F25" s="36"/>
      <c r="G25" s="214">
        <v>12.667</v>
      </c>
      <c r="H25" s="200">
        <v>0</v>
      </c>
      <c r="I25" s="17">
        <v>9</v>
      </c>
      <c r="J25" s="130">
        <f t="shared" si="1"/>
        <v>21.667000000000002</v>
      </c>
      <c r="K25" s="87"/>
      <c r="L25" s="214">
        <v>19.777999999999999</v>
      </c>
      <c r="M25" s="200">
        <v>0</v>
      </c>
      <c r="N25" s="168">
        <v>13.445</v>
      </c>
      <c r="O25" s="130">
        <f t="shared" si="0"/>
        <v>33.222999999999999</v>
      </c>
      <c r="P25" s="87"/>
      <c r="Q25" s="90">
        <f t="shared" si="2"/>
        <v>54.89</v>
      </c>
    </row>
    <row r="26" spans="1:17" x14ac:dyDescent="0.2">
      <c r="A26" s="280" t="s">
        <v>302</v>
      </c>
      <c r="B26" s="55"/>
      <c r="C26" s="59" t="s">
        <v>21</v>
      </c>
      <c r="D26" s="36" t="s">
        <v>129</v>
      </c>
      <c r="E26" s="36"/>
      <c r="F26" s="36"/>
      <c r="G26" s="214">
        <v>10.110999999999999</v>
      </c>
      <c r="H26" s="200">
        <v>1.7780000000000002</v>
      </c>
      <c r="I26" s="17">
        <v>5.4439999999999982</v>
      </c>
      <c r="J26" s="130">
        <f t="shared" si="1"/>
        <v>17.332999999999998</v>
      </c>
      <c r="K26" s="87"/>
      <c r="L26" s="214">
        <v>19.532999999999998</v>
      </c>
      <c r="M26" s="200">
        <v>0</v>
      </c>
      <c r="N26" s="168">
        <v>10.667000000000002</v>
      </c>
      <c r="O26" s="130">
        <f t="shared" si="0"/>
        <v>30.2</v>
      </c>
      <c r="P26" s="87"/>
      <c r="Q26" s="90">
        <f t="shared" si="2"/>
        <v>47.533000000000001</v>
      </c>
    </row>
    <row r="27" spans="1:17" x14ac:dyDescent="0.2">
      <c r="A27" s="280" t="s">
        <v>303</v>
      </c>
      <c r="B27" s="56"/>
      <c r="C27" s="102" t="s">
        <v>22</v>
      </c>
      <c r="D27" s="50" t="s">
        <v>130</v>
      </c>
      <c r="E27" s="50"/>
      <c r="F27" s="50"/>
      <c r="G27" s="215">
        <v>12.933</v>
      </c>
      <c r="H27" s="201">
        <v>0</v>
      </c>
      <c r="I27" s="19">
        <v>4.4000000000000004</v>
      </c>
      <c r="J27" s="147">
        <f t="shared" si="1"/>
        <v>17.332999999999998</v>
      </c>
      <c r="K27" s="100"/>
      <c r="L27" s="215">
        <v>18.89</v>
      </c>
      <c r="M27" s="201">
        <v>0</v>
      </c>
      <c r="N27" s="169">
        <v>6.6670000000000007</v>
      </c>
      <c r="O27" s="147">
        <f t="shared" si="0"/>
        <v>25.557000000000002</v>
      </c>
      <c r="P27" s="100"/>
      <c r="Q27" s="223">
        <f t="shared" si="2"/>
        <v>42.89</v>
      </c>
    </row>
    <row r="28" spans="1:17" s="2" customFormat="1" x14ac:dyDescent="0.2">
      <c r="B28" s="57" t="s">
        <v>102</v>
      </c>
      <c r="C28" s="61"/>
      <c r="D28" s="47"/>
      <c r="E28" s="47"/>
      <c r="F28" s="47"/>
      <c r="G28" s="216">
        <f>SUM(G8:G27)</f>
        <v>188.24799999999999</v>
      </c>
      <c r="H28" s="202">
        <f t="shared" ref="H28:J28" si="3">SUM(H8:H27)</f>
        <v>3.1100000000000003</v>
      </c>
      <c r="I28" s="45">
        <f t="shared" si="3"/>
        <v>92.243000000000023</v>
      </c>
      <c r="J28" s="143">
        <f t="shared" si="3"/>
        <v>283.601</v>
      </c>
      <c r="K28" s="46"/>
      <c r="L28" s="216">
        <f t="shared" ref="L28:O28" si="4">SUM(L8:L27)</f>
        <v>258.351</v>
      </c>
      <c r="M28" s="202">
        <f t="shared" si="4"/>
        <v>0</v>
      </c>
      <c r="N28" s="170">
        <f t="shared" si="4"/>
        <v>146.19399999999999</v>
      </c>
      <c r="O28" s="143">
        <f t="shared" si="4"/>
        <v>404.54500000000007</v>
      </c>
      <c r="P28" s="46"/>
      <c r="Q28" s="86">
        <f>SUM(Q8:Q27)</f>
        <v>688.14599999999996</v>
      </c>
    </row>
    <row r="29" spans="1:17" x14ac:dyDescent="0.2">
      <c r="B29" s="56"/>
      <c r="C29" s="102"/>
      <c r="D29" s="50"/>
      <c r="E29" s="50"/>
      <c r="F29" s="50"/>
      <c r="G29" s="217"/>
      <c r="H29" s="203"/>
      <c r="I29" s="22"/>
      <c r="J29" s="142"/>
      <c r="K29" s="35"/>
      <c r="L29" s="217"/>
      <c r="M29" s="203"/>
      <c r="N29" s="171"/>
      <c r="O29" s="142"/>
      <c r="P29" s="35"/>
      <c r="Q29" s="101"/>
    </row>
    <row r="30" spans="1:17" x14ac:dyDescent="0.2">
      <c r="B30" s="52" t="s">
        <v>95</v>
      </c>
      <c r="C30" s="58"/>
      <c r="D30" s="42"/>
      <c r="E30" s="42"/>
      <c r="F30" s="42"/>
      <c r="G30" s="213"/>
      <c r="H30" s="199"/>
      <c r="I30" s="40"/>
      <c r="J30" s="146"/>
      <c r="K30" s="35"/>
      <c r="L30" s="213"/>
      <c r="M30" s="199"/>
      <c r="N30" s="167"/>
      <c r="O30" s="146"/>
      <c r="P30" s="35"/>
      <c r="Q30" s="222"/>
    </row>
    <row r="31" spans="1:17" x14ac:dyDescent="0.2">
      <c r="A31" s="280" t="s">
        <v>304</v>
      </c>
      <c r="B31" s="53"/>
      <c r="C31" s="59" t="s">
        <v>23</v>
      </c>
      <c r="D31" s="36" t="s">
        <v>131</v>
      </c>
      <c r="E31" s="36"/>
      <c r="F31" s="36"/>
      <c r="G31" s="214">
        <v>0</v>
      </c>
      <c r="H31" s="200">
        <v>0</v>
      </c>
      <c r="I31" s="17">
        <v>0</v>
      </c>
      <c r="J31" s="130">
        <f t="shared" ref="J31:J48" si="5">SUM(G31:I31)</f>
        <v>0</v>
      </c>
      <c r="K31" s="87"/>
      <c r="L31" s="214">
        <v>18.222999999999999</v>
      </c>
      <c r="M31" s="200">
        <v>0</v>
      </c>
      <c r="N31" s="168">
        <v>15.555999999999999</v>
      </c>
      <c r="O31" s="130">
        <f t="shared" ref="O31:O48" si="6">SUM(L31:N31)</f>
        <v>33.778999999999996</v>
      </c>
      <c r="P31" s="87"/>
      <c r="Q31" s="90">
        <f t="shared" ref="Q31:Q48" si="7">SUM(J31,O31)</f>
        <v>33.778999999999996</v>
      </c>
    </row>
    <row r="32" spans="1:17" x14ac:dyDescent="0.2">
      <c r="A32" s="280" t="s">
        <v>305</v>
      </c>
      <c r="B32" s="55"/>
      <c r="C32" s="59" t="s">
        <v>24</v>
      </c>
      <c r="D32" s="36" t="s">
        <v>132</v>
      </c>
      <c r="E32" s="36"/>
      <c r="F32" s="36"/>
      <c r="G32" s="214">
        <v>129.25700000000029</v>
      </c>
      <c r="H32" s="200">
        <v>1.8879999999999999</v>
      </c>
      <c r="I32" s="17">
        <v>60.944000000000003</v>
      </c>
      <c r="J32" s="130">
        <f t="shared" si="5"/>
        <v>192.08900000000028</v>
      </c>
      <c r="K32" s="87"/>
      <c r="L32" s="214">
        <v>72.839000000000055</v>
      </c>
      <c r="M32" s="200">
        <v>0</v>
      </c>
      <c r="N32" s="168">
        <v>78.531000000000006</v>
      </c>
      <c r="O32" s="130">
        <f t="shared" si="6"/>
        <v>151.37000000000006</v>
      </c>
      <c r="P32" s="87"/>
      <c r="Q32" s="90">
        <f t="shared" si="7"/>
        <v>343.45900000000034</v>
      </c>
    </row>
    <row r="33" spans="1:17" x14ac:dyDescent="0.2">
      <c r="A33" s="280" t="s">
        <v>306</v>
      </c>
      <c r="B33" s="56"/>
      <c r="C33" s="59" t="s">
        <v>25</v>
      </c>
      <c r="D33" s="36" t="s">
        <v>133</v>
      </c>
      <c r="E33" s="36"/>
      <c r="F33" s="36"/>
      <c r="G33" s="214">
        <v>80.472999999999985</v>
      </c>
      <c r="H33" s="200">
        <v>0</v>
      </c>
      <c r="I33" s="17">
        <v>40.632999999999967</v>
      </c>
      <c r="J33" s="130">
        <f t="shared" si="5"/>
        <v>121.10599999999995</v>
      </c>
      <c r="K33" s="87"/>
      <c r="L33" s="214">
        <v>108.101</v>
      </c>
      <c r="M33" s="200">
        <v>0</v>
      </c>
      <c r="N33" s="168">
        <v>55.001999999999995</v>
      </c>
      <c r="O33" s="130">
        <f t="shared" si="6"/>
        <v>163.10300000000001</v>
      </c>
      <c r="P33" s="87"/>
      <c r="Q33" s="90">
        <f t="shared" si="7"/>
        <v>284.20899999999995</v>
      </c>
    </row>
    <row r="34" spans="1:17" x14ac:dyDescent="0.2">
      <c r="A34" s="280" t="s">
        <v>307</v>
      </c>
      <c r="B34" s="53"/>
      <c r="C34" s="60" t="s">
        <v>26</v>
      </c>
      <c r="D34" s="36" t="s">
        <v>134</v>
      </c>
      <c r="E34" s="36"/>
      <c r="F34" s="36"/>
      <c r="G34" s="214">
        <v>0</v>
      </c>
      <c r="H34" s="200">
        <v>0</v>
      </c>
      <c r="I34" s="17">
        <v>0</v>
      </c>
      <c r="J34" s="130">
        <f t="shared" si="5"/>
        <v>0</v>
      </c>
      <c r="K34" s="87"/>
      <c r="L34" s="214">
        <v>0</v>
      </c>
      <c r="M34" s="200">
        <v>0</v>
      </c>
      <c r="N34" s="168">
        <v>0.19500000000000001</v>
      </c>
      <c r="O34" s="130">
        <f t="shared" si="6"/>
        <v>0.19500000000000001</v>
      </c>
      <c r="P34" s="87"/>
      <c r="Q34" s="90">
        <f t="shared" si="7"/>
        <v>0.19500000000000001</v>
      </c>
    </row>
    <row r="35" spans="1:17" x14ac:dyDescent="0.2">
      <c r="A35" s="280" t="s">
        <v>321</v>
      </c>
      <c r="B35" s="53"/>
      <c r="C35" s="59" t="s">
        <v>28</v>
      </c>
      <c r="D35" s="36"/>
      <c r="E35" s="36" t="s">
        <v>135</v>
      </c>
      <c r="F35" s="36"/>
      <c r="G35" s="214">
        <v>0</v>
      </c>
      <c r="H35" s="200">
        <v>0</v>
      </c>
      <c r="I35" s="17">
        <v>0</v>
      </c>
      <c r="J35" s="130">
        <f t="shared" si="5"/>
        <v>0</v>
      </c>
      <c r="K35" s="87"/>
      <c r="L35" s="214">
        <v>0</v>
      </c>
      <c r="M35" s="200">
        <v>0</v>
      </c>
      <c r="N35" s="168">
        <v>0</v>
      </c>
      <c r="O35" s="130">
        <f t="shared" si="6"/>
        <v>0</v>
      </c>
      <c r="P35" s="87"/>
      <c r="Q35" s="90">
        <f t="shared" si="7"/>
        <v>0</v>
      </c>
    </row>
    <row r="36" spans="1:17" x14ac:dyDescent="0.2">
      <c r="A36" s="280" t="s">
        <v>308</v>
      </c>
      <c r="B36" s="55"/>
      <c r="C36" s="59" t="s">
        <v>27</v>
      </c>
      <c r="D36" s="36"/>
      <c r="E36" s="36"/>
      <c r="F36" s="36" t="s">
        <v>27</v>
      </c>
      <c r="G36" s="214">
        <v>2.0000000000000004</v>
      </c>
      <c r="H36" s="200">
        <v>0</v>
      </c>
      <c r="I36" s="17">
        <v>0.222</v>
      </c>
      <c r="J36" s="130">
        <f t="shared" si="5"/>
        <v>2.2220000000000004</v>
      </c>
      <c r="K36" s="87"/>
      <c r="L36" s="214">
        <v>19.778999999999996</v>
      </c>
      <c r="M36" s="200">
        <v>0</v>
      </c>
      <c r="N36" s="168">
        <v>17.778999999999996</v>
      </c>
      <c r="O36" s="130">
        <f t="shared" si="6"/>
        <v>37.557999999999993</v>
      </c>
      <c r="P36" s="87"/>
      <c r="Q36" s="90">
        <f t="shared" si="7"/>
        <v>39.779999999999994</v>
      </c>
    </row>
    <row r="37" spans="1:17" x14ac:dyDescent="0.2">
      <c r="A37" s="280" t="s">
        <v>309</v>
      </c>
      <c r="B37" s="55"/>
      <c r="C37" s="59" t="s">
        <v>29</v>
      </c>
      <c r="D37" s="36"/>
      <c r="E37" s="36"/>
      <c r="F37" s="36" t="s">
        <v>29</v>
      </c>
      <c r="G37" s="214">
        <v>7.8890000000000002</v>
      </c>
      <c r="H37" s="200">
        <v>0</v>
      </c>
      <c r="I37" s="17">
        <v>2.1110000000000002</v>
      </c>
      <c r="J37" s="130">
        <f t="shared" si="5"/>
        <v>10</v>
      </c>
      <c r="K37" s="87"/>
      <c r="L37" s="214">
        <v>7.6000000000000005</v>
      </c>
      <c r="M37" s="200">
        <v>0</v>
      </c>
      <c r="N37" s="168">
        <v>7.3330000000000002</v>
      </c>
      <c r="O37" s="130">
        <f t="shared" si="6"/>
        <v>14.933</v>
      </c>
      <c r="P37" s="87"/>
      <c r="Q37" s="90">
        <f t="shared" si="7"/>
        <v>24.933</v>
      </c>
    </row>
    <row r="38" spans="1:17" x14ac:dyDescent="0.2">
      <c r="A38" s="280" t="s">
        <v>310</v>
      </c>
      <c r="B38" s="56"/>
      <c r="C38" s="59" t="s">
        <v>30</v>
      </c>
      <c r="D38" s="36"/>
      <c r="E38" s="36"/>
      <c r="F38" s="36" t="s">
        <v>30</v>
      </c>
      <c r="G38" s="214">
        <v>10.445000000000004</v>
      </c>
      <c r="H38" s="200">
        <v>0</v>
      </c>
      <c r="I38" s="17">
        <v>16.556000000000004</v>
      </c>
      <c r="J38" s="130">
        <f t="shared" si="5"/>
        <v>27.001000000000008</v>
      </c>
      <c r="K38" s="87"/>
      <c r="L38" s="214">
        <v>19.334</v>
      </c>
      <c r="M38" s="200">
        <v>0</v>
      </c>
      <c r="N38" s="168">
        <v>13.668000000000001</v>
      </c>
      <c r="O38" s="130">
        <f t="shared" si="6"/>
        <v>33.002000000000002</v>
      </c>
      <c r="P38" s="87"/>
      <c r="Q38" s="90">
        <f t="shared" si="7"/>
        <v>60.003000000000014</v>
      </c>
    </row>
    <row r="39" spans="1:17" x14ac:dyDescent="0.2">
      <c r="A39" s="280" t="s">
        <v>311</v>
      </c>
      <c r="B39" s="55"/>
      <c r="C39" s="59" t="s">
        <v>31</v>
      </c>
      <c r="D39" s="36"/>
      <c r="E39" s="36" t="s">
        <v>136</v>
      </c>
      <c r="F39" s="36"/>
      <c r="G39" s="214">
        <v>49.704000000000015</v>
      </c>
      <c r="H39" s="200">
        <v>0</v>
      </c>
      <c r="I39" s="17">
        <v>47.072999999999986</v>
      </c>
      <c r="J39" s="130">
        <f t="shared" si="5"/>
        <v>96.777000000000001</v>
      </c>
      <c r="K39" s="87"/>
      <c r="L39" s="214">
        <v>27.466999999999999</v>
      </c>
      <c r="M39" s="200">
        <v>0</v>
      </c>
      <c r="N39" s="168">
        <v>24.223000000000003</v>
      </c>
      <c r="O39" s="130">
        <f t="shared" si="6"/>
        <v>51.69</v>
      </c>
      <c r="P39" s="87"/>
      <c r="Q39" s="90">
        <f t="shared" si="7"/>
        <v>148.46699999999998</v>
      </c>
    </row>
    <row r="40" spans="1:17" x14ac:dyDescent="0.2">
      <c r="A40" s="280" t="s">
        <v>312</v>
      </c>
      <c r="B40" s="55"/>
      <c r="C40" s="62" t="s">
        <v>32</v>
      </c>
      <c r="D40" s="36"/>
      <c r="E40" s="36"/>
      <c r="F40" s="36" t="s">
        <v>137</v>
      </c>
      <c r="G40" s="214">
        <v>8</v>
      </c>
      <c r="H40" s="200">
        <v>0</v>
      </c>
      <c r="I40" s="17">
        <v>3</v>
      </c>
      <c r="J40" s="130">
        <f t="shared" si="5"/>
        <v>11</v>
      </c>
      <c r="K40" s="87"/>
      <c r="L40" s="214">
        <v>0</v>
      </c>
      <c r="M40" s="200">
        <v>0</v>
      </c>
      <c r="N40" s="168">
        <v>0</v>
      </c>
      <c r="O40" s="130">
        <f t="shared" si="6"/>
        <v>0</v>
      </c>
      <c r="P40" s="87"/>
      <c r="Q40" s="90">
        <f t="shared" si="7"/>
        <v>11</v>
      </c>
    </row>
    <row r="41" spans="1:17" x14ac:dyDescent="0.2">
      <c r="A41" s="280" t="s">
        <v>313</v>
      </c>
      <c r="B41" s="55"/>
      <c r="C41" s="59" t="s">
        <v>33</v>
      </c>
      <c r="D41" s="36"/>
      <c r="E41" s="36"/>
      <c r="F41" s="36" t="s">
        <v>138</v>
      </c>
      <c r="G41" s="214">
        <v>0</v>
      </c>
      <c r="H41" s="200">
        <v>0</v>
      </c>
      <c r="I41" s="17">
        <v>0</v>
      </c>
      <c r="J41" s="130">
        <f t="shared" si="5"/>
        <v>0</v>
      </c>
      <c r="K41" s="87"/>
      <c r="L41" s="214">
        <v>22.044999999999998</v>
      </c>
      <c r="M41" s="200">
        <v>0</v>
      </c>
      <c r="N41" s="168">
        <v>41.447000000000003</v>
      </c>
      <c r="O41" s="130">
        <f t="shared" si="6"/>
        <v>63.492000000000004</v>
      </c>
      <c r="P41" s="87"/>
      <c r="Q41" s="90">
        <f t="shared" si="7"/>
        <v>63.492000000000004</v>
      </c>
    </row>
    <row r="42" spans="1:17" x14ac:dyDescent="0.2">
      <c r="A42" s="280" t="s">
        <v>314</v>
      </c>
      <c r="B42" s="55"/>
      <c r="C42" s="62" t="s">
        <v>34</v>
      </c>
      <c r="D42" s="36"/>
      <c r="E42" s="36"/>
      <c r="F42" s="36" t="s">
        <v>139</v>
      </c>
      <c r="G42" s="214">
        <v>7.3330000000000002</v>
      </c>
      <c r="H42" s="200">
        <v>0</v>
      </c>
      <c r="I42" s="17">
        <v>3.4279999999999999</v>
      </c>
      <c r="J42" s="130">
        <f t="shared" si="5"/>
        <v>10.760999999999999</v>
      </c>
      <c r="K42" s="87"/>
      <c r="L42" s="214">
        <v>2.2669999999999999</v>
      </c>
      <c r="M42" s="200">
        <v>0</v>
      </c>
      <c r="N42" s="168">
        <v>3.7780000000000005</v>
      </c>
      <c r="O42" s="130">
        <f t="shared" si="6"/>
        <v>6.0449999999999999</v>
      </c>
      <c r="P42" s="87"/>
      <c r="Q42" s="90">
        <f t="shared" si="7"/>
        <v>16.805999999999997</v>
      </c>
    </row>
    <row r="43" spans="1:17" x14ac:dyDescent="0.2">
      <c r="A43" s="280" t="s">
        <v>315</v>
      </c>
      <c r="B43" s="56"/>
      <c r="C43" s="59" t="s">
        <v>35</v>
      </c>
      <c r="D43" s="36"/>
      <c r="E43" s="36"/>
      <c r="F43" s="36" t="s">
        <v>140</v>
      </c>
      <c r="G43" s="214">
        <v>4</v>
      </c>
      <c r="H43" s="200">
        <v>0</v>
      </c>
      <c r="I43" s="17">
        <v>8.3330000000000002</v>
      </c>
      <c r="J43" s="130">
        <f t="shared" si="5"/>
        <v>12.333</v>
      </c>
      <c r="K43" s="87"/>
      <c r="L43" s="214">
        <v>0</v>
      </c>
      <c r="M43" s="200">
        <v>0</v>
      </c>
      <c r="N43" s="168">
        <v>0</v>
      </c>
      <c r="O43" s="130">
        <f t="shared" si="6"/>
        <v>0</v>
      </c>
      <c r="P43" s="87"/>
      <c r="Q43" s="90">
        <f t="shared" si="7"/>
        <v>12.333</v>
      </c>
    </row>
    <row r="44" spans="1:17" x14ac:dyDescent="0.2">
      <c r="A44" s="280" t="s">
        <v>316</v>
      </c>
      <c r="B44" s="55"/>
      <c r="C44" s="59" t="s">
        <v>36</v>
      </c>
      <c r="D44" s="36"/>
      <c r="E44" s="36" t="s">
        <v>141</v>
      </c>
      <c r="F44" s="36"/>
      <c r="G44" s="214">
        <v>13</v>
      </c>
      <c r="H44" s="200">
        <v>0</v>
      </c>
      <c r="I44" s="17">
        <v>17</v>
      </c>
      <c r="J44" s="130">
        <f t="shared" si="5"/>
        <v>30</v>
      </c>
      <c r="K44" s="87"/>
      <c r="L44" s="214">
        <v>21.023</v>
      </c>
      <c r="M44" s="200">
        <v>0</v>
      </c>
      <c r="N44" s="168">
        <v>31.279999999999998</v>
      </c>
      <c r="O44" s="130">
        <f t="shared" si="6"/>
        <v>52.302999999999997</v>
      </c>
      <c r="P44" s="87"/>
      <c r="Q44" s="90">
        <f t="shared" si="7"/>
        <v>82.302999999999997</v>
      </c>
    </row>
    <row r="45" spans="1:17" x14ac:dyDescent="0.2">
      <c r="A45" s="280" t="s">
        <v>317</v>
      </c>
      <c r="B45" s="56"/>
      <c r="C45" s="62" t="s">
        <v>37</v>
      </c>
      <c r="D45" s="36" t="s">
        <v>142</v>
      </c>
      <c r="E45" s="36"/>
      <c r="F45" s="36"/>
      <c r="G45" s="214">
        <v>0</v>
      </c>
      <c r="H45" s="200">
        <v>0</v>
      </c>
      <c r="I45" s="17">
        <v>0</v>
      </c>
      <c r="J45" s="130">
        <f t="shared" si="5"/>
        <v>0</v>
      </c>
      <c r="K45" s="87"/>
      <c r="L45" s="214">
        <v>33.698</v>
      </c>
      <c r="M45" s="200">
        <v>0</v>
      </c>
      <c r="N45" s="168">
        <v>25.444999999999997</v>
      </c>
      <c r="O45" s="130">
        <f t="shared" si="6"/>
        <v>59.143000000000001</v>
      </c>
      <c r="P45" s="87"/>
      <c r="Q45" s="90">
        <f t="shared" si="7"/>
        <v>59.143000000000001</v>
      </c>
    </row>
    <row r="46" spans="1:17" x14ac:dyDescent="0.2">
      <c r="A46" s="280" t="s">
        <v>318</v>
      </c>
      <c r="B46" s="55"/>
      <c r="C46" s="59" t="s">
        <v>38</v>
      </c>
      <c r="D46" s="36"/>
      <c r="E46" s="36" t="s">
        <v>143</v>
      </c>
      <c r="F46" s="36"/>
      <c r="G46" s="214">
        <v>70.475000000000009</v>
      </c>
      <c r="H46" s="200">
        <v>0</v>
      </c>
      <c r="I46" s="17">
        <v>18.611999999999998</v>
      </c>
      <c r="J46" s="130">
        <f t="shared" si="5"/>
        <v>89.087000000000003</v>
      </c>
      <c r="K46" s="87"/>
      <c r="L46" s="214">
        <v>18.132999999999999</v>
      </c>
      <c r="M46" s="200">
        <v>0</v>
      </c>
      <c r="N46" s="168">
        <v>10.045</v>
      </c>
      <c r="O46" s="130">
        <f t="shared" si="6"/>
        <v>28.177999999999997</v>
      </c>
      <c r="P46" s="87"/>
      <c r="Q46" s="90">
        <f t="shared" si="7"/>
        <v>117.265</v>
      </c>
    </row>
    <row r="47" spans="1:17" x14ac:dyDescent="0.2">
      <c r="A47" s="280" t="s">
        <v>319</v>
      </c>
      <c r="B47" s="55"/>
      <c r="C47" s="59" t="s">
        <v>39</v>
      </c>
      <c r="D47" s="36" t="s">
        <v>144</v>
      </c>
      <c r="E47" s="36"/>
      <c r="F47" s="36"/>
      <c r="G47" s="214">
        <v>12</v>
      </c>
      <c r="H47" s="200">
        <v>1</v>
      </c>
      <c r="I47" s="17">
        <v>20</v>
      </c>
      <c r="J47" s="130">
        <f t="shared" si="5"/>
        <v>33</v>
      </c>
      <c r="K47" s="87"/>
      <c r="L47" s="214">
        <v>17.601000000000003</v>
      </c>
      <c r="M47" s="200">
        <v>0</v>
      </c>
      <c r="N47" s="168">
        <v>1.8890000000000002</v>
      </c>
      <c r="O47" s="130">
        <f t="shared" si="6"/>
        <v>19.490000000000002</v>
      </c>
      <c r="P47" s="87"/>
      <c r="Q47" s="90">
        <f t="shared" si="7"/>
        <v>52.49</v>
      </c>
    </row>
    <row r="48" spans="1:17" x14ac:dyDescent="0.2">
      <c r="A48" s="280" t="s">
        <v>320</v>
      </c>
      <c r="B48" s="56"/>
      <c r="C48" s="102" t="s">
        <v>40</v>
      </c>
      <c r="D48" s="37" t="s">
        <v>145</v>
      </c>
      <c r="E48" s="37"/>
      <c r="F48" s="37"/>
      <c r="G48" s="215">
        <v>0</v>
      </c>
      <c r="H48" s="201">
        <v>0</v>
      </c>
      <c r="I48" s="19">
        <v>1.667</v>
      </c>
      <c r="J48" s="147">
        <f t="shared" si="5"/>
        <v>1.667</v>
      </c>
      <c r="K48" s="100"/>
      <c r="L48" s="215">
        <v>14.421999999999995</v>
      </c>
      <c r="M48" s="201">
        <v>0</v>
      </c>
      <c r="N48" s="169">
        <v>21.111999999999998</v>
      </c>
      <c r="O48" s="147">
        <f t="shared" si="6"/>
        <v>35.533999999999992</v>
      </c>
      <c r="P48" s="100"/>
      <c r="Q48" s="223">
        <f t="shared" si="7"/>
        <v>37.200999999999993</v>
      </c>
    </row>
    <row r="49" spans="1:18" s="2" customFormat="1" x14ac:dyDescent="0.2">
      <c r="B49" s="57" t="s">
        <v>103</v>
      </c>
      <c r="C49" s="61"/>
      <c r="D49" s="47"/>
      <c r="E49" s="47"/>
      <c r="F49" s="47"/>
      <c r="G49" s="216">
        <f>SUM(G31:G48)</f>
        <v>394.57600000000036</v>
      </c>
      <c r="H49" s="202">
        <f t="shared" ref="H49:J49" si="8">SUM(H31:H48)</f>
        <v>2.8879999999999999</v>
      </c>
      <c r="I49" s="45">
        <f t="shared" si="8"/>
        <v>239.57899999999995</v>
      </c>
      <c r="J49" s="143">
        <f t="shared" si="8"/>
        <v>637.04300000000023</v>
      </c>
      <c r="K49" s="46"/>
      <c r="L49" s="216">
        <f t="shared" ref="L49:O49" si="9">SUM(L31:L48)</f>
        <v>402.53200000000004</v>
      </c>
      <c r="M49" s="202">
        <f t="shared" si="9"/>
        <v>0</v>
      </c>
      <c r="N49" s="170">
        <f t="shared" si="9"/>
        <v>347.28300000000002</v>
      </c>
      <c r="O49" s="143">
        <f t="shared" si="9"/>
        <v>749.81500000000005</v>
      </c>
      <c r="P49" s="46"/>
      <c r="Q49" s="86">
        <f>SUM(Q31:Q48)</f>
        <v>1386.8580000000006</v>
      </c>
    </row>
    <row r="50" spans="1:18" x14ac:dyDescent="0.2">
      <c r="B50" s="132"/>
      <c r="C50" s="123"/>
      <c r="D50" s="50"/>
      <c r="E50" s="50"/>
      <c r="F50" s="50"/>
      <c r="G50" s="133"/>
      <c r="H50" s="133"/>
      <c r="I50" s="133"/>
      <c r="J50" s="133"/>
      <c r="K50" s="133"/>
      <c r="L50" s="133"/>
      <c r="M50" s="133"/>
      <c r="N50" s="133"/>
      <c r="O50" s="133"/>
      <c r="P50" s="133"/>
      <c r="Q50" s="224"/>
      <c r="R50" s="50"/>
    </row>
    <row r="51" spans="1:18" x14ac:dyDescent="0.2">
      <c r="A51" s="280" t="s">
        <v>322</v>
      </c>
      <c r="B51" s="52" t="s">
        <v>99</v>
      </c>
      <c r="C51" s="58"/>
      <c r="D51" s="99"/>
      <c r="E51" s="54"/>
      <c r="F51" s="54"/>
      <c r="G51" s="213">
        <v>0</v>
      </c>
      <c r="H51" s="199">
        <v>0</v>
      </c>
      <c r="I51" s="40">
        <v>0</v>
      </c>
      <c r="J51" s="146">
        <f t="shared" ref="J51:J60" si="10">SUM(G51:I51)</f>
        <v>0</v>
      </c>
      <c r="K51" s="35"/>
      <c r="L51" s="213">
        <v>0</v>
      </c>
      <c r="M51" s="199">
        <v>0</v>
      </c>
      <c r="N51" s="167">
        <v>0</v>
      </c>
      <c r="O51" s="146">
        <f t="shared" ref="O51:O60" si="11">SUM(L51:N51)</f>
        <v>0</v>
      </c>
      <c r="P51" s="35"/>
      <c r="Q51" s="222">
        <f t="shared" ref="Q51:Q60" si="12">SUM(J51,O51)</f>
        <v>0</v>
      </c>
    </row>
    <row r="52" spans="1:18" x14ac:dyDescent="0.2">
      <c r="A52" s="280" t="s">
        <v>323</v>
      </c>
      <c r="B52" s="55"/>
      <c r="C52" s="59" t="s">
        <v>41</v>
      </c>
      <c r="D52" s="36" t="s">
        <v>146</v>
      </c>
      <c r="E52" s="36"/>
      <c r="F52" s="36"/>
      <c r="G52" s="214">
        <v>0.88900000000000012</v>
      </c>
      <c r="H52" s="200">
        <v>0</v>
      </c>
      <c r="I52" s="17">
        <v>1.0000000000000002</v>
      </c>
      <c r="J52" s="130">
        <f t="shared" si="10"/>
        <v>1.8890000000000002</v>
      </c>
      <c r="K52" s="87"/>
      <c r="L52" s="214">
        <v>46.307000000000009</v>
      </c>
      <c r="M52" s="200">
        <v>0</v>
      </c>
      <c r="N52" s="168">
        <v>12.445</v>
      </c>
      <c r="O52" s="130">
        <f t="shared" si="11"/>
        <v>58.75200000000001</v>
      </c>
      <c r="P52" s="87"/>
      <c r="Q52" s="90">
        <f t="shared" si="12"/>
        <v>60.641000000000012</v>
      </c>
    </row>
    <row r="53" spans="1:18" x14ac:dyDescent="0.2">
      <c r="A53" s="280" t="s">
        <v>324</v>
      </c>
      <c r="B53" s="55"/>
      <c r="C53" s="59" t="s">
        <v>42</v>
      </c>
      <c r="D53" s="36" t="s">
        <v>147</v>
      </c>
      <c r="E53" s="36"/>
      <c r="F53" s="36"/>
      <c r="G53" s="214">
        <v>3.1110000000000007</v>
      </c>
      <c r="H53" s="200">
        <v>0</v>
      </c>
      <c r="I53" s="17">
        <v>2.1110000000000007</v>
      </c>
      <c r="J53" s="130">
        <f t="shared" si="10"/>
        <v>5.2220000000000013</v>
      </c>
      <c r="K53" s="87"/>
      <c r="L53" s="214">
        <v>26.245000000000001</v>
      </c>
      <c r="M53" s="200">
        <v>0</v>
      </c>
      <c r="N53" s="168">
        <v>18.640000000000004</v>
      </c>
      <c r="O53" s="130">
        <f t="shared" si="11"/>
        <v>44.885000000000005</v>
      </c>
      <c r="P53" s="87"/>
      <c r="Q53" s="90">
        <f t="shared" si="12"/>
        <v>50.107000000000006</v>
      </c>
    </row>
    <row r="54" spans="1:18" x14ac:dyDescent="0.2">
      <c r="A54" s="280" t="s">
        <v>325</v>
      </c>
      <c r="B54" s="55"/>
      <c r="C54" s="62" t="s">
        <v>43</v>
      </c>
      <c r="D54" s="36" t="s">
        <v>43</v>
      </c>
      <c r="E54" s="36"/>
      <c r="F54" s="36"/>
      <c r="G54" s="214">
        <v>5</v>
      </c>
      <c r="H54" s="200">
        <v>0</v>
      </c>
      <c r="I54" s="17">
        <v>4</v>
      </c>
      <c r="J54" s="130">
        <f t="shared" si="10"/>
        <v>9</v>
      </c>
      <c r="K54" s="87"/>
      <c r="L54" s="214">
        <v>3.5329999999999999</v>
      </c>
      <c r="M54" s="200">
        <v>0</v>
      </c>
      <c r="N54" s="168">
        <v>7.8890000000000002</v>
      </c>
      <c r="O54" s="130">
        <f t="shared" si="11"/>
        <v>11.422000000000001</v>
      </c>
      <c r="P54" s="87"/>
      <c r="Q54" s="90">
        <f t="shared" si="12"/>
        <v>20.422000000000001</v>
      </c>
    </row>
    <row r="55" spans="1:18" x14ac:dyDescent="0.2">
      <c r="A55" s="280" t="s">
        <v>326</v>
      </c>
      <c r="B55" s="56"/>
      <c r="C55" s="60" t="s">
        <v>44</v>
      </c>
      <c r="D55" s="36" t="s">
        <v>149</v>
      </c>
      <c r="E55" s="310"/>
      <c r="F55" s="37"/>
      <c r="G55" s="214">
        <v>0</v>
      </c>
      <c r="H55" s="200">
        <v>0</v>
      </c>
      <c r="I55" s="17">
        <v>0</v>
      </c>
      <c r="J55" s="130">
        <f t="shared" si="10"/>
        <v>0</v>
      </c>
      <c r="K55" s="87"/>
      <c r="L55" s="214">
        <v>72.781000000000034</v>
      </c>
      <c r="M55" s="200">
        <v>0</v>
      </c>
      <c r="N55" s="168">
        <v>23.778999999999996</v>
      </c>
      <c r="O55" s="130">
        <f t="shared" si="11"/>
        <v>96.560000000000031</v>
      </c>
      <c r="P55" s="87"/>
      <c r="Q55" s="90">
        <f t="shared" si="12"/>
        <v>96.560000000000031</v>
      </c>
    </row>
    <row r="56" spans="1:18" x14ac:dyDescent="0.2">
      <c r="A56" s="280" t="s">
        <v>327</v>
      </c>
      <c r="B56" s="53"/>
      <c r="C56" s="60" t="s">
        <v>45</v>
      </c>
      <c r="D56" s="36" t="s">
        <v>150</v>
      </c>
      <c r="E56" s="36"/>
      <c r="F56" s="59"/>
      <c r="G56" s="214">
        <v>0</v>
      </c>
      <c r="H56" s="200">
        <v>0</v>
      </c>
      <c r="I56" s="17">
        <v>0</v>
      </c>
      <c r="J56" s="130">
        <f t="shared" si="10"/>
        <v>0</v>
      </c>
      <c r="K56" s="87"/>
      <c r="L56" s="214">
        <v>43.557000000000002</v>
      </c>
      <c r="M56" s="200">
        <v>0</v>
      </c>
      <c r="N56" s="168">
        <v>12</v>
      </c>
      <c r="O56" s="130">
        <f t="shared" si="11"/>
        <v>55.557000000000002</v>
      </c>
      <c r="P56" s="87"/>
      <c r="Q56" s="90">
        <f t="shared" si="12"/>
        <v>55.557000000000002</v>
      </c>
    </row>
    <row r="57" spans="1:18" x14ac:dyDescent="0.2">
      <c r="A57" s="280" t="s">
        <v>328</v>
      </c>
      <c r="B57" s="55"/>
      <c r="C57" s="59" t="s">
        <v>47</v>
      </c>
      <c r="D57" s="36" t="s">
        <v>152</v>
      </c>
      <c r="E57" s="36"/>
      <c r="F57" s="36"/>
      <c r="G57" s="214">
        <v>0</v>
      </c>
      <c r="H57" s="200">
        <v>0</v>
      </c>
      <c r="I57" s="17">
        <v>1.7780000000000002</v>
      </c>
      <c r="J57" s="130">
        <f t="shared" si="10"/>
        <v>1.7780000000000002</v>
      </c>
      <c r="K57" s="87"/>
      <c r="L57" s="214">
        <v>25.889999999999997</v>
      </c>
      <c r="M57" s="200">
        <v>0</v>
      </c>
      <c r="N57" s="168">
        <v>11.667000000000002</v>
      </c>
      <c r="O57" s="130">
        <f t="shared" si="11"/>
        <v>37.557000000000002</v>
      </c>
      <c r="P57" s="87"/>
      <c r="Q57" s="90">
        <f t="shared" si="12"/>
        <v>39.335000000000001</v>
      </c>
    </row>
    <row r="58" spans="1:18" x14ac:dyDescent="0.2">
      <c r="A58" s="280" t="s">
        <v>329</v>
      </c>
      <c r="B58" s="55"/>
      <c r="C58" s="59" t="s">
        <v>46</v>
      </c>
      <c r="D58" s="36" t="s">
        <v>151</v>
      </c>
      <c r="E58" s="36"/>
      <c r="F58" s="36"/>
      <c r="G58" s="214">
        <v>3.6670000000000007</v>
      </c>
      <c r="H58" s="200">
        <v>0</v>
      </c>
      <c r="I58" s="17">
        <v>9.8890000000000065</v>
      </c>
      <c r="J58" s="130">
        <f t="shared" si="10"/>
        <v>13.556000000000008</v>
      </c>
      <c r="K58" s="87"/>
      <c r="L58" s="214">
        <v>134.02699999999996</v>
      </c>
      <c r="M58" s="200">
        <v>0</v>
      </c>
      <c r="N58" s="168">
        <v>58.751000000000005</v>
      </c>
      <c r="O58" s="130">
        <f t="shared" si="11"/>
        <v>192.77799999999996</v>
      </c>
      <c r="P58" s="87"/>
      <c r="Q58" s="90">
        <f t="shared" si="12"/>
        <v>206.33399999999997</v>
      </c>
    </row>
    <row r="59" spans="1:18" x14ac:dyDescent="0.2">
      <c r="A59" s="280" t="s">
        <v>330</v>
      </c>
      <c r="B59" s="55"/>
      <c r="C59" s="59" t="s">
        <v>48</v>
      </c>
      <c r="D59" s="36" t="s">
        <v>153</v>
      </c>
      <c r="E59" s="36"/>
      <c r="F59" s="36"/>
      <c r="G59" s="214">
        <v>5.3217777777777782</v>
      </c>
      <c r="H59" s="200">
        <v>0</v>
      </c>
      <c r="I59" s="17">
        <v>2.864555555555556</v>
      </c>
      <c r="J59" s="130">
        <f t="shared" si="10"/>
        <v>8.1863333333333337</v>
      </c>
      <c r="K59" s="87"/>
      <c r="L59" s="214">
        <v>59.824000000000019</v>
      </c>
      <c r="M59" s="200">
        <v>0.88900000000000012</v>
      </c>
      <c r="N59" s="168">
        <v>34.334000000000003</v>
      </c>
      <c r="O59" s="130">
        <f t="shared" si="11"/>
        <v>95.047000000000025</v>
      </c>
      <c r="P59" s="87"/>
      <c r="Q59" s="90">
        <f t="shared" si="12"/>
        <v>103.23333333333336</v>
      </c>
    </row>
    <row r="60" spans="1:18" x14ac:dyDescent="0.2">
      <c r="A60" s="280" t="s">
        <v>331</v>
      </c>
      <c r="B60" s="56"/>
      <c r="C60" s="102" t="s">
        <v>49</v>
      </c>
      <c r="D60" s="37" t="s">
        <v>154</v>
      </c>
      <c r="E60" s="37"/>
      <c r="F60" s="37"/>
      <c r="G60" s="215">
        <v>17.112999999999996</v>
      </c>
      <c r="H60" s="201">
        <v>0</v>
      </c>
      <c r="I60" s="19">
        <v>7.6670000000000007</v>
      </c>
      <c r="J60" s="147">
        <f t="shared" si="10"/>
        <v>24.779999999999998</v>
      </c>
      <c r="K60" s="100"/>
      <c r="L60" s="215">
        <v>133.64799999999997</v>
      </c>
      <c r="M60" s="201">
        <v>0</v>
      </c>
      <c r="N60" s="169">
        <v>81.367000000000019</v>
      </c>
      <c r="O60" s="147">
        <f t="shared" si="11"/>
        <v>215.01499999999999</v>
      </c>
      <c r="P60" s="100"/>
      <c r="Q60" s="223">
        <f t="shared" si="12"/>
        <v>239.79499999999999</v>
      </c>
    </row>
    <row r="61" spans="1:18" s="2" customFormat="1" x14ac:dyDescent="0.2">
      <c r="B61" s="57" t="s">
        <v>104</v>
      </c>
      <c r="C61" s="61"/>
      <c r="D61" s="47"/>
      <c r="E61" s="47"/>
      <c r="F61" s="47"/>
      <c r="G61" s="216">
        <f>SUM(G51:G60)</f>
        <v>35.101777777777777</v>
      </c>
      <c r="H61" s="202">
        <f t="shared" ref="H61:J61" si="13">SUM(H51:H60)</f>
        <v>0</v>
      </c>
      <c r="I61" s="45">
        <f t="shared" si="13"/>
        <v>29.309555555555562</v>
      </c>
      <c r="J61" s="143">
        <f t="shared" si="13"/>
        <v>64.411333333333346</v>
      </c>
      <c r="K61" s="46"/>
      <c r="L61" s="216">
        <f t="shared" ref="L61:O61" si="14">SUM(L51:L60)</f>
        <v>545.81200000000001</v>
      </c>
      <c r="M61" s="202">
        <f t="shared" si="14"/>
        <v>0.88900000000000012</v>
      </c>
      <c r="N61" s="170">
        <f t="shared" si="14"/>
        <v>260.87200000000001</v>
      </c>
      <c r="O61" s="143">
        <f t="shared" si="14"/>
        <v>807.57299999999998</v>
      </c>
      <c r="P61" s="46"/>
      <c r="Q61" s="86">
        <f>SUM(Q51:Q60)</f>
        <v>871.98433333333332</v>
      </c>
    </row>
    <row r="62" spans="1:18" x14ac:dyDescent="0.2">
      <c r="B62" s="122"/>
      <c r="C62" s="102"/>
      <c r="D62" s="50"/>
      <c r="E62" s="50"/>
      <c r="F62" s="50"/>
      <c r="G62" s="217"/>
      <c r="H62" s="203"/>
      <c r="I62" s="22"/>
      <c r="J62" s="142"/>
      <c r="K62" s="35"/>
      <c r="L62" s="217"/>
      <c r="M62" s="203"/>
      <c r="N62" s="171"/>
      <c r="O62" s="142"/>
      <c r="P62" s="35"/>
      <c r="Q62" s="101"/>
    </row>
    <row r="63" spans="1:18" x14ac:dyDescent="0.2">
      <c r="B63" s="52" t="s">
        <v>97</v>
      </c>
      <c r="C63" s="58"/>
      <c r="D63" s="99"/>
      <c r="E63" s="54"/>
      <c r="F63" s="54"/>
      <c r="G63" s="213"/>
      <c r="H63" s="199"/>
      <c r="I63" s="40"/>
      <c r="J63" s="146"/>
      <c r="K63" s="35"/>
      <c r="L63" s="213"/>
      <c r="M63" s="199"/>
      <c r="N63" s="167"/>
      <c r="O63" s="146"/>
      <c r="P63" s="35"/>
      <c r="Q63" s="222"/>
    </row>
    <row r="64" spans="1:18" x14ac:dyDescent="0.2">
      <c r="A64" s="280" t="s">
        <v>332</v>
      </c>
      <c r="B64" s="55"/>
      <c r="C64" s="59" t="s">
        <v>50</v>
      </c>
      <c r="D64" s="36" t="s">
        <v>50</v>
      </c>
      <c r="E64" s="36"/>
      <c r="F64" s="36"/>
      <c r="G64" s="214">
        <v>10.939999999999998</v>
      </c>
      <c r="H64" s="200">
        <v>1</v>
      </c>
      <c r="I64" s="17">
        <v>0.94399999999999995</v>
      </c>
      <c r="J64" s="130">
        <f t="shared" ref="J64:J68" si="15">SUM(G64:I64)</f>
        <v>12.883999999999997</v>
      </c>
      <c r="K64" s="87"/>
      <c r="L64" s="214">
        <v>11.111999999999998</v>
      </c>
      <c r="M64" s="200">
        <v>0</v>
      </c>
      <c r="N64" s="168">
        <v>3.8890000000000002</v>
      </c>
      <c r="O64" s="130">
        <f t="shared" ref="O64:O68" si="16">SUM(L64:N64)</f>
        <v>15.000999999999998</v>
      </c>
      <c r="P64" s="87"/>
      <c r="Q64" s="90">
        <f t="shared" ref="Q64:Q68" si="17">SUM(J64,O64)</f>
        <v>27.884999999999994</v>
      </c>
    </row>
    <row r="65" spans="1:17" x14ac:dyDescent="0.2">
      <c r="A65" s="280" t="s">
        <v>333</v>
      </c>
      <c r="B65" s="55"/>
      <c r="C65" s="59" t="s">
        <v>51</v>
      </c>
      <c r="D65" s="36" t="s">
        <v>227</v>
      </c>
      <c r="E65" s="36"/>
      <c r="F65" s="36"/>
      <c r="G65" s="214">
        <v>1.3828888888888895</v>
      </c>
      <c r="H65" s="200">
        <v>0</v>
      </c>
      <c r="I65" s="17">
        <v>9.8777777777777784E-2</v>
      </c>
      <c r="J65" s="130">
        <f t="shared" si="15"/>
        <v>1.4816666666666674</v>
      </c>
      <c r="K65" s="87"/>
      <c r="L65" s="214">
        <v>49.669000000000025</v>
      </c>
      <c r="M65" s="200">
        <v>0</v>
      </c>
      <c r="N65" s="168">
        <v>32.777999999999999</v>
      </c>
      <c r="O65" s="130">
        <f t="shared" si="16"/>
        <v>82.447000000000031</v>
      </c>
      <c r="P65" s="87"/>
      <c r="Q65" s="90">
        <f t="shared" si="17"/>
        <v>83.9286666666667</v>
      </c>
    </row>
    <row r="66" spans="1:17" x14ac:dyDescent="0.2">
      <c r="A66" s="280" t="s">
        <v>334</v>
      </c>
      <c r="B66" s="55"/>
      <c r="C66" s="59" t="s">
        <v>52</v>
      </c>
      <c r="D66" s="36" t="s">
        <v>155</v>
      </c>
      <c r="E66" s="36"/>
      <c r="F66" s="36"/>
      <c r="G66" s="214">
        <v>56.398666666666706</v>
      </c>
      <c r="H66" s="200">
        <v>0</v>
      </c>
      <c r="I66" s="17">
        <v>22.576333333333327</v>
      </c>
      <c r="J66" s="130">
        <f t="shared" si="15"/>
        <v>78.975000000000037</v>
      </c>
      <c r="K66" s="87"/>
      <c r="L66" s="214">
        <v>228.28000000000006</v>
      </c>
      <c r="M66" s="200">
        <v>0</v>
      </c>
      <c r="N66" s="168">
        <v>234.05099999999999</v>
      </c>
      <c r="O66" s="130">
        <f t="shared" si="16"/>
        <v>462.33100000000002</v>
      </c>
      <c r="P66" s="87"/>
      <c r="Q66" s="90">
        <f t="shared" si="17"/>
        <v>541.30600000000004</v>
      </c>
    </row>
    <row r="67" spans="1:17" x14ac:dyDescent="0.2">
      <c r="A67" s="280" t="s">
        <v>335</v>
      </c>
      <c r="B67" s="55"/>
      <c r="C67" s="59" t="s">
        <v>53</v>
      </c>
      <c r="D67" s="36" t="s">
        <v>156</v>
      </c>
      <c r="E67" s="36"/>
      <c r="F67" s="59"/>
      <c r="G67" s="214">
        <v>5.0376666666666647</v>
      </c>
      <c r="H67" s="200">
        <v>0</v>
      </c>
      <c r="I67" s="17">
        <v>3.9633333333333334</v>
      </c>
      <c r="J67" s="130">
        <f t="shared" si="15"/>
        <v>9.0009999999999977</v>
      </c>
      <c r="K67" s="87"/>
      <c r="L67" s="214">
        <v>47.335000000000008</v>
      </c>
      <c r="M67" s="200">
        <v>0</v>
      </c>
      <c r="N67" s="168">
        <v>41.001000000000005</v>
      </c>
      <c r="O67" s="130">
        <f t="shared" si="16"/>
        <v>88.336000000000013</v>
      </c>
      <c r="P67" s="87"/>
      <c r="Q67" s="90">
        <f t="shared" si="17"/>
        <v>97.337000000000018</v>
      </c>
    </row>
    <row r="68" spans="1:17" x14ac:dyDescent="0.2">
      <c r="A68" s="280" t="s">
        <v>336</v>
      </c>
      <c r="B68" s="56"/>
      <c r="C68" s="50" t="s">
        <v>204</v>
      </c>
      <c r="D68" s="50" t="s">
        <v>276</v>
      </c>
      <c r="E68" s="50"/>
      <c r="F68" s="50"/>
      <c r="G68" s="217">
        <v>0</v>
      </c>
      <c r="H68" s="203">
        <v>0</v>
      </c>
      <c r="I68" s="22">
        <v>0</v>
      </c>
      <c r="J68" s="142">
        <f t="shared" si="15"/>
        <v>0</v>
      </c>
      <c r="K68" s="100"/>
      <c r="L68" s="217">
        <v>0</v>
      </c>
      <c r="M68" s="203">
        <v>0</v>
      </c>
      <c r="N68" s="171">
        <v>0</v>
      </c>
      <c r="O68" s="142">
        <f t="shared" si="16"/>
        <v>0</v>
      </c>
      <c r="P68" s="100"/>
      <c r="Q68" s="101">
        <f t="shared" si="17"/>
        <v>0</v>
      </c>
    </row>
    <row r="69" spans="1:17" s="2" customFormat="1" x14ac:dyDescent="0.2">
      <c r="B69" s="57" t="s">
        <v>105</v>
      </c>
      <c r="C69" s="61"/>
      <c r="D69" s="47"/>
      <c r="E69" s="47"/>
      <c r="F69" s="47"/>
      <c r="G69" s="216">
        <f>SUM(G64:G68)</f>
        <v>73.759222222222263</v>
      </c>
      <c r="H69" s="202">
        <f t="shared" ref="H69:J69" si="18">SUM(H64:H68)</f>
        <v>1</v>
      </c>
      <c r="I69" s="45">
        <f t="shared" si="18"/>
        <v>27.582444444444441</v>
      </c>
      <c r="J69" s="143">
        <f t="shared" si="18"/>
        <v>102.3416666666667</v>
      </c>
      <c r="K69" s="46"/>
      <c r="L69" s="216">
        <f t="shared" ref="L69:O69" si="19">SUM(L64:L68)</f>
        <v>336.39600000000007</v>
      </c>
      <c r="M69" s="202">
        <f t="shared" si="19"/>
        <v>0</v>
      </c>
      <c r="N69" s="170">
        <f t="shared" si="19"/>
        <v>311.71899999999994</v>
      </c>
      <c r="O69" s="143">
        <f t="shared" si="19"/>
        <v>648.11500000000001</v>
      </c>
      <c r="P69" s="46"/>
      <c r="Q69" s="86">
        <f>SUM(Q64:Q68)</f>
        <v>750.45666666666671</v>
      </c>
    </row>
    <row r="70" spans="1:17" x14ac:dyDescent="0.2">
      <c r="B70" s="122"/>
      <c r="C70" s="123"/>
      <c r="D70" s="50"/>
      <c r="E70" s="50"/>
      <c r="F70" s="50"/>
      <c r="G70" s="217"/>
      <c r="H70" s="203"/>
      <c r="I70" s="22"/>
      <c r="J70" s="142"/>
      <c r="K70" s="35"/>
      <c r="L70" s="217"/>
      <c r="M70" s="203"/>
      <c r="N70" s="171"/>
      <c r="O70" s="142"/>
      <c r="P70" s="35"/>
      <c r="Q70" s="101"/>
    </row>
    <row r="71" spans="1:17" x14ac:dyDescent="0.2">
      <c r="A71" s="280" t="s">
        <v>337</v>
      </c>
      <c r="B71" s="52" t="s">
        <v>98</v>
      </c>
      <c r="C71" s="58"/>
      <c r="D71" s="99"/>
      <c r="E71" s="54"/>
      <c r="F71" s="54"/>
      <c r="G71" s="213">
        <v>0</v>
      </c>
      <c r="H71" s="199">
        <v>0</v>
      </c>
      <c r="I71" s="40">
        <v>0</v>
      </c>
      <c r="J71" s="146">
        <f t="shared" ref="J71:J81" si="20">SUM(G71:I71)</f>
        <v>0</v>
      </c>
      <c r="K71" s="35"/>
      <c r="L71" s="213">
        <v>0</v>
      </c>
      <c r="M71" s="199">
        <v>0</v>
      </c>
      <c r="N71" s="167">
        <v>0</v>
      </c>
      <c r="O71" s="146">
        <f t="shared" ref="O71:O81" si="21">SUM(L71:N71)</f>
        <v>0</v>
      </c>
      <c r="P71" s="35"/>
      <c r="Q71" s="222">
        <f t="shared" ref="Q71:Q81" si="22">SUM(J71,O71)</f>
        <v>0</v>
      </c>
    </row>
    <row r="72" spans="1:17" x14ac:dyDescent="0.2">
      <c r="A72" s="280" t="s">
        <v>338</v>
      </c>
      <c r="B72" s="55"/>
      <c r="C72" s="59" t="s">
        <v>54</v>
      </c>
      <c r="D72" s="36" t="s">
        <v>157</v>
      </c>
      <c r="E72" s="36"/>
      <c r="F72" s="36"/>
      <c r="G72" s="214">
        <v>4.9450000000000003</v>
      </c>
      <c r="H72" s="200">
        <v>0</v>
      </c>
      <c r="I72" s="17">
        <v>1.8890000000000002</v>
      </c>
      <c r="J72" s="130">
        <f t="shared" si="20"/>
        <v>6.8340000000000005</v>
      </c>
      <c r="K72" s="87"/>
      <c r="L72" s="214">
        <v>45.574000000000005</v>
      </c>
      <c r="M72" s="200">
        <v>0</v>
      </c>
      <c r="N72" s="168">
        <v>41.545999999999999</v>
      </c>
      <c r="O72" s="130">
        <f t="shared" si="21"/>
        <v>87.12</v>
      </c>
      <c r="P72" s="87"/>
      <c r="Q72" s="90">
        <f t="shared" si="22"/>
        <v>93.954000000000008</v>
      </c>
    </row>
    <row r="73" spans="1:17" x14ac:dyDescent="0.2">
      <c r="A73" s="280" t="s">
        <v>339</v>
      </c>
      <c r="B73" s="55"/>
      <c r="C73" s="62" t="s">
        <v>55</v>
      </c>
      <c r="D73" s="36" t="s">
        <v>158</v>
      </c>
      <c r="E73" s="36"/>
      <c r="F73" s="36"/>
      <c r="G73" s="214">
        <v>2.7780000000000005</v>
      </c>
      <c r="H73" s="200">
        <v>0</v>
      </c>
      <c r="I73" s="17">
        <v>0.33300000000000002</v>
      </c>
      <c r="J73" s="130">
        <f t="shared" si="20"/>
        <v>3.1110000000000007</v>
      </c>
      <c r="K73" s="87"/>
      <c r="L73" s="214">
        <v>20.555999999999997</v>
      </c>
      <c r="M73" s="200">
        <v>0</v>
      </c>
      <c r="N73" s="168">
        <v>12.111000000000001</v>
      </c>
      <c r="O73" s="130">
        <f t="shared" si="21"/>
        <v>32.667000000000002</v>
      </c>
      <c r="P73" s="87"/>
      <c r="Q73" s="90">
        <f t="shared" si="22"/>
        <v>35.778000000000006</v>
      </c>
    </row>
    <row r="74" spans="1:17" x14ac:dyDescent="0.2">
      <c r="A74" s="280" t="s">
        <v>340</v>
      </c>
      <c r="B74" s="56"/>
      <c r="C74" s="59" t="s">
        <v>56</v>
      </c>
      <c r="D74" s="36" t="s">
        <v>159</v>
      </c>
      <c r="E74" s="36"/>
      <c r="F74" s="36"/>
      <c r="G74" s="214">
        <v>0.88900000000000012</v>
      </c>
      <c r="H74" s="200">
        <v>0</v>
      </c>
      <c r="I74" s="17">
        <v>2.0000000000000004</v>
      </c>
      <c r="J74" s="130">
        <f t="shared" si="20"/>
        <v>2.8890000000000007</v>
      </c>
      <c r="K74" s="87"/>
      <c r="L74" s="214">
        <v>32.201000000000008</v>
      </c>
      <c r="M74" s="200">
        <v>1.8890000000000002</v>
      </c>
      <c r="N74" s="168">
        <v>13.084</v>
      </c>
      <c r="O74" s="130">
        <f t="shared" si="21"/>
        <v>47.174000000000007</v>
      </c>
      <c r="P74" s="87"/>
      <c r="Q74" s="90">
        <f t="shared" si="22"/>
        <v>50.063000000000009</v>
      </c>
    </row>
    <row r="75" spans="1:17" x14ac:dyDescent="0.2">
      <c r="A75" s="280" t="s">
        <v>341</v>
      </c>
      <c r="B75" s="55"/>
      <c r="C75" s="59" t="s">
        <v>57</v>
      </c>
      <c r="D75" s="36" t="s">
        <v>160</v>
      </c>
      <c r="E75" s="36"/>
      <c r="F75" s="36"/>
      <c r="G75" s="214">
        <v>0.88900000000000012</v>
      </c>
      <c r="H75" s="200">
        <v>0</v>
      </c>
      <c r="I75" s="17">
        <v>1.3330000000000002</v>
      </c>
      <c r="J75" s="130">
        <f t="shared" si="20"/>
        <v>2.2220000000000004</v>
      </c>
      <c r="K75" s="87"/>
      <c r="L75" s="214">
        <v>13.587</v>
      </c>
      <c r="M75" s="200">
        <v>0</v>
      </c>
      <c r="N75" s="168">
        <v>11.667000000000002</v>
      </c>
      <c r="O75" s="130">
        <f t="shared" si="21"/>
        <v>25.254000000000001</v>
      </c>
      <c r="P75" s="87"/>
      <c r="Q75" s="90">
        <f t="shared" si="22"/>
        <v>27.476000000000003</v>
      </c>
    </row>
    <row r="76" spans="1:17" x14ac:dyDescent="0.2">
      <c r="A76" s="280" t="s">
        <v>342</v>
      </c>
      <c r="B76" s="55"/>
      <c r="C76" s="59" t="s">
        <v>58</v>
      </c>
      <c r="D76" s="36" t="s">
        <v>161</v>
      </c>
      <c r="E76" s="36"/>
      <c r="F76" s="36"/>
      <c r="G76" s="214">
        <v>4.4450000000000003</v>
      </c>
      <c r="H76" s="200">
        <v>0</v>
      </c>
      <c r="I76" s="17">
        <v>2.7780000000000005</v>
      </c>
      <c r="J76" s="130">
        <f t="shared" si="20"/>
        <v>7.2230000000000008</v>
      </c>
      <c r="K76" s="87"/>
      <c r="L76" s="214">
        <v>46.222999999999999</v>
      </c>
      <c r="M76" s="200">
        <v>0</v>
      </c>
      <c r="N76" s="168">
        <v>17.667000000000002</v>
      </c>
      <c r="O76" s="130">
        <f t="shared" si="21"/>
        <v>63.89</v>
      </c>
      <c r="P76" s="87"/>
      <c r="Q76" s="90">
        <f t="shared" si="22"/>
        <v>71.113</v>
      </c>
    </row>
    <row r="77" spans="1:17" x14ac:dyDescent="0.2">
      <c r="A77" s="280" t="s">
        <v>343</v>
      </c>
      <c r="B77" s="55"/>
      <c r="C77" s="59" t="s">
        <v>59</v>
      </c>
      <c r="D77" s="36" t="s">
        <v>162</v>
      </c>
      <c r="E77" s="36"/>
      <c r="F77" s="36"/>
      <c r="G77" s="214">
        <v>2.1110000000000002</v>
      </c>
      <c r="H77" s="200">
        <v>0</v>
      </c>
      <c r="I77" s="17">
        <v>0.222</v>
      </c>
      <c r="J77" s="130">
        <f t="shared" si="20"/>
        <v>2.3330000000000002</v>
      </c>
      <c r="K77" s="87"/>
      <c r="L77" s="214">
        <v>68.49799999999999</v>
      </c>
      <c r="M77" s="200">
        <v>0</v>
      </c>
      <c r="N77" s="168">
        <v>21.334</v>
      </c>
      <c r="O77" s="130">
        <f t="shared" si="21"/>
        <v>89.831999999999994</v>
      </c>
      <c r="P77" s="87"/>
      <c r="Q77" s="90">
        <f t="shared" si="22"/>
        <v>92.164999999999992</v>
      </c>
    </row>
    <row r="78" spans="1:17" x14ac:dyDescent="0.2">
      <c r="A78" s="280" t="s">
        <v>344</v>
      </c>
      <c r="B78" s="55"/>
      <c r="C78" s="59" t="s">
        <v>60</v>
      </c>
      <c r="D78" s="36" t="s">
        <v>163</v>
      </c>
      <c r="E78" s="36"/>
      <c r="F78" s="36"/>
      <c r="G78" s="214">
        <v>5.7780000000000005</v>
      </c>
      <c r="H78" s="200">
        <v>0</v>
      </c>
      <c r="I78" s="17">
        <v>9.8889999999999993</v>
      </c>
      <c r="J78" s="130">
        <f t="shared" si="20"/>
        <v>15.667</v>
      </c>
      <c r="K78" s="87"/>
      <c r="L78" s="214">
        <v>32.111999999999995</v>
      </c>
      <c r="M78" s="200">
        <v>0</v>
      </c>
      <c r="N78" s="168">
        <v>25.356000000000002</v>
      </c>
      <c r="O78" s="130">
        <f t="shared" si="21"/>
        <v>57.467999999999996</v>
      </c>
      <c r="P78" s="87"/>
      <c r="Q78" s="90">
        <f t="shared" si="22"/>
        <v>73.134999999999991</v>
      </c>
    </row>
    <row r="79" spans="1:17" x14ac:dyDescent="0.2">
      <c r="A79" s="280" t="s">
        <v>345</v>
      </c>
      <c r="B79" s="56"/>
      <c r="C79" s="62" t="s">
        <v>61</v>
      </c>
      <c r="D79" s="36" t="s">
        <v>164</v>
      </c>
      <c r="E79" s="36"/>
      <c r="F79" s="36"/>
      <c r="G79" s="214">
        <v>2.6670000000000003</v>
      </c>
      <c r="H79" s="200">
        <v>0</v>
      </c>
      <c r="I79" s="17">
        <v>1.3330000000000002</v>
      </c>
      <c r="J79" s="130">
        <f t="shared" si="20"/>
        <v>4</v>
      </c>
      <c r="K79" s="87"/>
      <c r="L79" s="214">
        <v>34.923000000000002</v>
      </c>
      <c r="M79" s="200">
        <v>0</v>
      </c>
      <c r="N79" s="168">
        <v>10.333</v>
      </c>
      <c r="O79" s="130">
        <f t="shared" si="21"/>
        <v>45.256</v>
      </c>
      <c r="P79" s="87"/>
      <c r="Q79" s="90">
        <f t="shared" si="22"/>
        <v>49.256</v>
      </c>
    </row>
    <row r="80" spans="1:17" x14ac:dyDescent="0.2">
      <c r="A80" s="280" t="s">
        <v>346</v>
      </c>
      <c r="B80" s="55"/>
      <c r="C80" s="59" t="s">
        <v>62</v>
      </c>
      <c r="D80" s="36" t="s">
        <v>165</v>
      </c>
      <c r="E80" s="36"/>
      <c r="F80" s="36"/>
      <c r="G80" s="214">
        <v>0.88900000000000012</v>
      </c>
      <c r="H80" s="200">
        <v>0</v>
      </c>
      <c r="I80" s="17">
        <v>2.6670000000000003</v>
      </c>
      <c r="J80" s="130">
        <f t="shared" si="20"/>
        <v>3.5560000000000005</v>
      </c>
      <c r="K80" s="87"/>
      <c r="L80" s="214">
        <v>17.421999999999997</v>
      </c>
      <c r="M80" s="200">
        <v>1</v>
      </c>
      <c r="N80" s="168">
        <v>10.888999999999999</v>
      </c>
      <c r="O80" s="130">
        <f t="shared" si="21"/>
        <v>29.310999999999996</v>
      </c>
      <c r="P80" s="87"/>
      <c r="Q80" s="90">
        <f t="shared" si="22"/>
        <v>32.866999999999997</v>
      </c>
    </row>
    <row r="81" spans="1:17" x14ac:dyDescent="0.2">
      <c r="A81" s="280" t="s">
        <v>347</v>
      </c>
      <c r="B81" s="55"/>
      <c r="C81" s="59" t="s">
        <v>63</v>
      </c>
      <c r="D81" s="36" t="s">
        <v>63</v>
      </c>
      <c r="E81" s="36"/>
      <c r="F81" s="36"/>
      <c r="G81" s="214">
        <v>4.4450000000000003</v>
      </c>
      <c r="H81" s="200">
        <v>0</v>
      </c>
      <c r="I81" s="17">
        <v>0</v>
      </c>
      <c r="J81" s="130">
        <f t="shared" si="20"/>
        <v>4.4450000000000003</v>
      </c>
      <c r="K81" s="87"/>
      <c r="L81" s="214">
        <v>0</v>
      </c>
      <c r="M81" s="200">
        <v>0</v>
      </c>
      <c r="N81" s="168">
        <v>0</v>
      </c>
      <c r="O81" s="130">
        <f t="shared" si="21"/>
        <v>0</v>
      </c>
      <c r="P81" s="87"/>
      <c r="Q81" s="90">
        <f t="shared" si="22"/>
        <v>4.4450000000000003</v>
      </c>
    </row>
    <row r="82" spans="1:17" s="2" customFormat="1" x14ac:dyDescent="0.2">
      <c r="A82" s="280"/>
      <c r="B82" s="57" t="s">
        <v>109</v>
      </c>
      <c r="C82" s="61"/>
      <c r="D82" s="47"/>
      <c r="E82" s="47"/>
      <c r="F82" s="47"/>
      <c r="G82" s="216">
        <f>SUM(G71:G81)</f>
        <v>29.836000000000002</v>
      </c>
      <c r="H82" s="202">
        <f t="shared" ref="H82:J82" si="23">SUM(H71:H81)</f>
        <v>0</v>
      </c>
      <c r="I82" s="45">
        <f t="shared" si="23"/>
        <v>22.444000000000003</v>
      </c>
      <c r="J82" s="143">
        <f t="shared" si="23"/>
        <v>52.28</v>
      </c>
      <c r="K82" s="46"/>
      <c r="L82" s="216">
        <f t="shared" ref="L82:O82" si="24">SUM(L71:L81)</f>
        <v>311.096</v>
      </c>
      <c r="M82" s="202">
        <f t="shared" si="24"/>
        <v>2.8890000000000002</v>
      </c>
      <c r="N82" s="170">
        <f t="shared" si="24"/>
        <v>163.98700000000002</v>
      </c>
      <c r="O82" s="143">
        <f t="shared" si="24"/>
        <v>477.97200000000004</v>
      </c>
      <c r="P82" s="46"/>
      <c r="Q82" s="86">
        <f>SUM(Q71:Q81)</f>
        <v>530.25199999999995</v>
      </c>
    </row>
    <row r="83" spans="1:17" x14ac:dyDescent="0.2">
      <c r="A83" s="2"/>
      <c r="B83" s="56"/>
      <c r="C83" s="123"/>
      <c r="D83" s="50"/>
      <c r="E83" s="50"/>
      <c r="F83" s="50"/>
      <c r="G83" s="194"/>
      <c r="H83" s="204"/>
      <c r="I83" s="126"/>
      <c r="J83" s="135"/>
      <c r="K83" s="133"/>
      <c r="L83" s="194"/>
      <c r="M83" s="204"/>
      <c r="N83" s="134"/>
      <c r="O83" s="135"/>
      <c r="P83" s="133"/>
      <c r="Q83" s="225"/>
    </row>
    <row r="84" spans="1:17" x14ac:dyDescent="0.2">
      <c r="B84" s="52" t="s">
        <v>96</v>
      </c>
      <c r="C84" s="58"/>
      <c r="D84" s="99"/>
      <c r="E84" s="54"/>
      <c r="F84" s="54"/>
      <c r="G84" s="213"/>
      <c r="H84" s="199"/>
      <c r="I84" s="40"/>
      <c r="J84" s="146"/>
      <c r="K84" s="87"/>
      <c r="L84" s="213"/>
      <c r="M84" s="199"/>
      <c r="N84" s="167"/>
      <c r="O84" s="146"/>
      <c r="P84" s="35"/>
      <c r="Q84" s="222"/>
    </row>
    <row r="85" spans="1:17" x14ac:dyDescent="0.2">
      <c r="A85" s="280" t="s">
        <v>349</v>
      </c>
      <c r="B85" s="55"/>
      <c r="C85" s="59" t="s">
        <v>68</v>
      </c>
      <c r="D85" s="36" t="s">
        <v>277</v>
      </c>
      <c r="E85" s="36"/>
      <c r="F85" s="36"/>
      <c r="G85" s="214">
        <v>7.112000000000001</v>
      </c>
      <c r="H85" s="200">
        <v>0</v>
      </c>
      <c r="I85" s="17">
        <v>1.7780000000000002</v>
      </c>
      <c r="J85" s="130">
        <f t="shared" ref="J85:J101" si="25">SUM(G85:I85)</f>
        <v>8.89</v>
      </c>
      <c r="K85" s="87"/>
      <c r="L85" s="214">
        <v>29.645000000000003</v>
      </c>
      <c r="M85" s="200">
        <v>0</v>
      </c>
      <c r="N85" s="168">
        <v>10.556000000000001</v>
      </c>
      <c r="O85" s="130">
        <f t="shared" ref="O85:O101" si="26">SUM(L85:N85)</f>
        <v>40.201000000000008</v>
      </c>
      <c r="P85" s="87"/>
      <c r="Q85" s="90">
        <f t="shared" ref="Q85:Q101" si="27">SUM(J85,O85)</f>
        <v>49.091000000000008</v>
      </c>
    </row>
    <row r="86" spans="1:17" s="280" customFormat="1" x14ac:dyDescent="0.2">
      <c r="A86" s="280" t="s">
        <v>350</v>
      </c>
      <c r="B86" s="54"/>
      <c r="C86" s="59"/>
      <c r="D86" s="36" t="s">
        <v>170</v>
      </c>
      <c r="E86" s="36"/>
      <c r="F86" s="36"/>
      <c r="G86" s="214">
        <v>0</v>
      </c>
      <c r="H86" s="200">
        <v>0</v>
      </c>
      <c r="I86" s="17">
        <v>0</v>
      </c>
      <c r="J86" s="130">
        <f t="shared" si="25"/>
        <v>0</v>
      </c>
      <c r="K86" s="35"/>
      <c r="L86" s="214">
        <v>11.533999999999997</v>
      </c>
      <c r="M86" s="200">
        <v>0.6</v>
      </c>
      <c r="N86" s="168">
        <v>0.6</v>
      </c>
      <c r="O86" s="130">
        <f t="shared" si="26"/>
        <v>12.733999999999996</v>
      </c>
      <c r="P86" s="87"/>
      <c r="Q86" s="90">
        <f t="shared" si="27"/>
        <v>12.733999999999996</v>
      </c>
    </row>
    <row r="87" spans="1:17" x14ac:dyDescent="0.2">
      <c r="A87" s="280" t="s">
        <v>351</v>
      </c>
      <c r="B87" s="54"/>
      <c r="C87" s="59" t="s">
        <v>64</v>
      </c>
      <c r="D87" s="36"/>
      <c r="E87" s="36" t="s">
        <v>166</v>
      </c>
      <c r="F87" s="36"/>
      <c r="G87" s="214">
        <v>3.8890000000000002</v>
      </c>
      <c r="H87" s="200">
        <v>0</v>
      </c>
      <c r="I87" s="17">
        <v>2.6670000000000003</v>
      </c>
      <c r="J87" s="130">
        <f t="shared" si="25"/>
        <v>6.5560000000000009</v>
      </c>
      <c r="K87" s="35"/>
      <c r="L87" s="214">
        <v>22.666999999999998</v>
      </c>
      <c r="M87" s="200">
        <v>0</v>
      </c>
      <c r="N87" s="168">
        <v>5</v>
      </c>
      <c r="O87" s="130">
        <f t="shared" si="26"/>
        <v>27.666999999999998</v>
      </c>
      <c r="P87" s="87"/>
      <c r="Q87" s="90">
        <f t="shared" si="27"/>
        <v>34.222999999999999</v>
      </c>
    </row>
    <row r="88" spans="1:17" x14ac:dyDescent="0.2">
      <c r="A88" s="280" t="s">
        <v>352</v>
      </c>
      <c r="B88" s="55"/>
      <c r="C88" s="59" t="s">
        <v>65</v>
      </c>
      <c r="D88" s="36"/>
      <c r="E88" s="36" t="s">
        <v>167</v>
      </c>
      <c r="F88" s="36"/>
      <c r="G88" s="214">
        <v>3.4170000000000003</v>
      </c>
      <c r="H88" s="200">
        <v>0</v>
      </c>
      <c r="I88" s="17">
        <v>2.7780000000000005</v>
      </c>
      <c r="J88" s="130">
        <f t="shared" si="25"/>
        <v>6.1950000000000003</v>
      </c>
      <c r="K88" s="87"/>
      <c r="L88" s="214">
        <v>38.667999999999992</v>
      </c>
      <c r="M88" s="200">
        <v>0</v>
      </c>
      <c r="N88" s="168">
        <v>17.334</v>
      </c>
      <c r="O88" s="130">
        <f t="shared" si="26"/>
        <v>56.001999999999995</v>
      </c>
      <c r="P88" s="87"/>
      <c r="Q88" s="90">
        <f t="shared" si="27"/>
        <v>62.196999999999996</v>
      </c>
    </row>
    <row r="89" spans="1:17" x14ac:dyDescent="0.2">
      <c r="A89" s="280" t="s">
        <v>353</v>
      </c>
      <c r="B89" s="55"/>
      <c r="C89" s="62" t="s">
        <v>66</v>
      </c>
      <c r="D89" s="36"/>
      <c r="E89" s="36" t="s">
        <v>168</v>
      </c>
      <c r="F89" s="36"/>
      <c r="G89" s="214">
        <v>0</v>
      </c>
      <c r="H89" s="200">
        <v>0</v>
      </c>
      <c r="I89" s="17">
        <v>0</v>
      </c>
      <c r="J89" s="130">
        <f t="shared" si="25"/>
        <v>0</v>
      </c>
      <c r="K89" s="87"/>
      <c r="L89" s="214">
        <v>14.222</v>
      </c>
      <c r="M89" s="200">
        <v>0</v>
      </c>
      <c r="N89" s="168">
        <v>1.698</v>
      </c>
      <c r="O89" s="130">
        <f t="shared" si="26"/>
        <v>15.92</v>
      </c>
      <c r="P89" s="87"/>
      <c r="Q89" s="90">
        <f t="shared" si="27"/>
        <v>15.92</v>
      </c>
    </row>
    <row r="90" spans="1:17" x14ac:dyDescent="0.2">
      <c r="A90" s="280" t="s">
        <v>354</v>
      </c>
      <c r="B90" s="55"/>
      <c r="C90" s="59" t="s">
        <v>67</v>
      </c>
      <c r="D90" s="36"/>
      <c r="E90" s="36" t="s">
        <v>169</v>
      </c>
      <c r="F90" s="36"/>
      <c r="G90" s="214">
        <v>0</v>
      </c>
      <c r="H90" s="200">
        <v>0</v>
      </c>
      <c r="I90" s="17">
        <v>0</v>
      </c>
      <c r="J90" s="130">
        <f t="shared" si="25"/>
        <v>0</v>
      </c>
      <c r="K90" s="87"/>
      <c r="L90" s="214">
        <v>2.7780000000000005</v>
      </c>
      <c r="M90" s="200">
        <v>0</v>
      </c>
      <c r="N90" s="168">
        <v>0</v>
      </c>
      <c r="O90" s="130">
        <f t="shared" si="26"/>
        <v>2.7780000000000005</v>
      </c>
      <c r="P90" s="87"/>
      <c r="Q90" s="90">
        <f t="shared" si="27"/>
        <v>2.7780000000000005</v>
      </c>
    </row>
    <row r="91" spans="1:17" x14ac:dyDescent="0.2">
      <c r="A91" s="280" t="s">
        <v>355</v>
      </c>
      <c r="B91" s="55"/>
      <c r="C91" s="59" t="s">
        <v>69</v>
      </c>
      <c r="D91" s="36"/>
      <c r="E91" s="36" t="s">
        <v>171</v>
      </c>
      <c r="F91" s="36"/>
      <c r="G91" s="214">
        <v>10.611000000000001</v>
      </c>
      <c r="H91" s="200">
        <v>0</v>
      </c>
      <c r="I91" s="17">
        <v>6.7779999999999996</v>
      </c>
      <c r="J91" s="130">
        <f t="shared" si="25"/>
        <v>17.388999999999999</v>
      </c>
      <c r="K91" s="87"/>
      <c r="L91" s="214">
        <v>65.468000000000004</v>
      </c>
      <c r="M91" s="200">
        <v>0</v>
      </c>
      <c r="N91" s="168">
        <v>11.778</v>
      </c>
      <c r="O91" s="130">
        <f t="shared" si="26"/>
        <v>77.246000000000009</v>
      </c>
      <c r="P91" s="87"/>
      <c r="Q91" s="90">
        <f t="shared" si="27"/>
        <v>94.635000000000005</v>
      </c>
    </row>
    <row r="92" spans="1:17" x14ac:dyDescent="0.2">
      <c r="A92" s="280" t="s">
        <v>356</v>
      </c>
      <c r="B92" s="55"/>
      <c r="C92" s="59" t="s">
        <v>70</v>
      </c>
      <c r="D92" s="36"/>
      <c r="E92" s="36" t="s">
        <v>172</v>
      </c>
      <c r="F92" s="36"/>
      <c r="G92" s="214">
        <v>0</v>
      </c>
      <c r="H92" s="200">
        <v>0</v>
      </c>
      <c r="I92" s="17">
        <v>0</v>
      </c>
      <c r="J92" s="130">
        <f t="shared" si="25"/>
        <v>0</v>
      </c>
      <c r="K92" s="87"/>
      <c r="L92" s="214">
        <v>2.8890000000000002</v>
      </c>
      <c r="M92" s="200">
        <v>0</v>
      </c>
      <c r="N92" s="168">
        <v>0</v>
      </c>
      <c r="O92" s="130">
        <f t="shared" si="26"/>
        <v>2.8890000000000002</v>
      </c>
      <c r="P92" s="87"/>
      <c r="Q92" s="90">
        <f t="shared" si="27"/>
        <v>2.8890000000000002</v>
      </c>
    </row>
    <row r="93" spans="1:17" x14ac:dyDescent="0.2">
      <c r="A93" s="280" t="s">
        <v>357</v>
      </c>
      <c r="B93" s="55"/>
      <c r="C93" s="62" t="s">
        <v>71</v>
      </c>
      <c r="D93" s="36"/>
      <c r="E93" s="36" t="s">
        <v>173</v>
      </c>
      <c r="F93" s="36"/>
      <c r="G93" s="214">
        <v>0</v>
      </c>
      <c r="H93" s="200">
        <v>0</v>
      </c>
      <c r="I93" s="17">
        <v>0.88900000000000012</v>
      </c>
      <c r="J93" s="130">
        <f t="shared" si="25"/>
        <v>0.88900000000000012</v>
      </c>
      <c r="K93" s="87"/>
      <c r="L93" s="214">
        <v>4.3330000000000002</v>
      </c>
      <c r="M93" s="200">
        <v>0</v>
      </c>
      <c r="N93" s="168">
        <v>0</v>
      </c>
      <c r="O93" s="130">
        <f t="shared" si="26"/>
        <v>4.3330000000000002</v>
      </c>
      <c r="P93" s="87"/>
      <c r="Q93" s="90">
        <f t="shared" si="27"/>
        <v>5.2220000000000004</v>
      </c>
    </row>
    <row r="94" spans="1:17" x14ac:dyDescent="0.2">
      <c r="A94" s="280" t="s">
        <v>358</v>
      </c>
      <c r="B94" s="56"/>
      <c r="C94" s="60" t="s">
        <v>72</v>
      </c>
      <c r="D94" s="36"/>
      <c r="E94" s="36" t="s">
        <v>174</v>
      </c>
      <c r="F94" s="36"/>
      <c r="G94" s="214">
        <v>0</v>
      </c>
      <c r="H94" s="200">
        <v>0</v>
      </c>
      <c r="I94" s="17">
        <v>0</v>
      </c>
      <c r="J94" s="130">
        <f t="shared" si="25"/>
        <v>0</v>
      </c>
      <c r="K94" s="87"/>
      <c r="L94" s="214">
        <v>3</v>
      </c>
      <c r="M94" s="200">
        <v>0</v>
      </c>
      <c r="N94" s="168">
        <v>2</v>
      </c>
      <c r="O94" s="130">
        <f t="shared" si="26"/>
        <v>5</v>
      </c>
      <c r="P94" s="87"/>
      <c r="Q94" s="90">
        <f t="shared" si="27"/>
        <v>5</v>
      </c>
    </row>
    <row r="95" spans="1:17" x14ac:dyDescent="0.2">
      <c r="A95" s="280" t="s">
        <v>359</v>
      </c>
      <c r="B95" s="55"/>
      <c r="C95" s="59" t="s">
        <v>73</v>
      </c>
      <c r="D95" s="36"/>
      <c r="E95" s="36" t="s">
        <v>175</v>
      </c>
      <c r="F95" s="36"/>
      <c r="G95" s="214">
        <v>1.3330000000000002</v>
      </c>
      <c r="H95" s="200">
        <v>0</v>
      </c>
      <c r="I95" s="17">
        <v>1.8890000000000002</v>
      </c>
      <c r="J95" s="130">
        <f t="shared" si="25"/>
        <v>3.2220000000000004</v>
      </c>
      <c r="K95" s="87"/>
      <c r="L95" s="214">
        <v>19</v>
      </c>
      <c r="M95" s="200">
        <v>0</v>
      </c>
      <c r="N95" s="168">
        <v>7.5560000000000009</v>
      </c>
      <c r="O95" s="130">
        <f t="shared" si="26"/>
        <v>26.556000000000001</v>
      </c>
      <c r="P95" s="87"/>
      <c r="Q95" s="90">
        <f t="shared" si="27"/>
        <v>29.778000000000002</v>
      </c>
    </row>
    <row r="96" spans="1:17" x14ac:dyDescent="0.2">
      <c r="A96" s="280" t="s">
        <v>360</v>
      </c>
      <c r="B96" s="55"/>
      <c r="C96" s="59" t="s">
        <v>74</v>
      </c>
      <c r="D96" s="36"/>
      <c r="E96" s="36" t="s">
        <v>176</v>
      </c>
      <c r="F96" s="36"/>
      <c r="G96" s="214">
        <v>0.88900000000000012</v>
      </c>
      <c r="H96" s="200">
        <v>0</v>
      </c>
      <c r="I96" s="17">
        <v>1.7780000000000002</v>
      </c>
      <c r="J96" s="130">
        <f t="shared" si="25"/>
        <v>2.6670000000000003</v>
      </c>
      <c r="K96" s="87"/>
      <c r="L96" s="214">
        <v>18.532</v>
      </c>
      <c r="M96" s="200">
        <v>0</v>
      </c>
      <c r="N96" s="168">
        <v>11.667000000000002</v>
      </c>
      <c r="O96" s="130">
        <f t="shared" si="26"/>
        <v>30.199000000000002</v>
      </c>
      <c r="P96" s="87"/>
      <c r="Q96" s="90">
        <f t="shared" si="27"/>
        <v>32.866</v>
      </c>
    </row>
    <row r="97" spans="1:18" x14ac:dyDescent="0.2">
      <c r="A97" s="280" t="s">
        <v>361</v>
      </c>
      <c r="B97" s="56"/>
      <c r="C97" s="59" t="s">
        <v>75</v>
      </c>
      <c r="D97" s="36"/>
      <c r="E97" s="36" t="s">
        <v>177</v>
      </c>
      <c r="F97" s="36"/>
      <c r="G97" s="214">
        <v>0.111</v>
      </c>
      <c r="H97" s="200">
        <v>0</v>
      </c>
      <c r="I97" s="17">
        <v>0</v>
      </c>
      <c r="J97" s="130">
        <f t="shared" si="25"/>
        <v>0.111</v>
      </c>
      <c r="K97" s="87"/>
      <c r="L97" s="214">
        <v>6.7780000000000005</v>
      </c>
      <c r="M97" s="200">
        <v>0</v>
      </c>
      <c r="N97" s="168">
        <v>4</v>
      </c>
      <c r="O97" s="130">
        <f t="shared" si="26"/>
        <v>10.778</v>
      </c>
      <c r="P97" s="87"/>
      <c r="Q97" s="90">
        <f t="shared" si="27"/>
        <v>10.889000000000001</v>
      </c>
    </row>
    <row r="98" spans="1:18" x14ac:dyDescent="0.2">
      <c r="A98" s="280" t="s">
        <v>362</v>
      </c>
      <c r="B98" s="55"/>
      <c r="C98" s="59" t="s">
        <v>76</v>
      </c>
      <c r="D98" s="36"/>
      <c r="E98" s="36" t="s">
        <v>178</v>
      </c>
      <c r="F98" s="36"/>
      <c r="G98" s="214">
        <v>1.3879999999999999</v>
      </c>
      <c r="H98" s="200">
        <v>0</v>
      </c>
      <c r="I98" s="17">
        <v>0</v>
      </c>
      <c r="J98" s="130">
        <f t="shared" si="25"/>
        <v>1.3879999999999999</v>
      </c>
      <c r="K98" s="87"/>
      <c r="L98" s="214">
        <v>16.334</v>
      </c>
      <c r="M98" s="200">
        <v>0</v>
      </c>
      <c r="N98" s="168">
        <v>3.8890000000000002</v>
      </c>
      <c r="O98" s="130">
        <f t="shared" si="26"/>
        <v>20.222999999999999</v>
      </c>
      <c r="P98" s="87"/>
      <c r="Q98" s="90">
        <f t="shared" si="27"/>
        <v>21.610999999999997</v>
      </c>
    </row>
    <row r="99" spans="1:18" x14ac:dyDescent="0.2">
      <c r="A99" s="280" t="s">
        <v>363</v>
      </c>
      <c r="B99" s="55"/>
      <c r="C99" s="59"/>
      <c r="D99" s="36" t="s">
        <v>259</v>
      </c>
      <c r="E99" s="36"/>
      <c r="F99" s="36"/>
      <c r="G99" s="214">
        <v>0.88900000000000012</v>
      </c>
      <c r="H99" s="200">
        <v>0</v>
      </c>
      <c r="I99" s="17">
        <v>0</v>
      </c>
      <c r="J99" s="130">
        <f t="shared" si="25"/>
        <v>0.88900000000000012</v>
      </c>
      <c r="K99" s="87"/>
      <c r="L99" s="214">
        <v>32.935000000000002</v>
      </c>
      <c r="M99" s="200">
        <v>0</v>
      </c>
      <c r="N99" s="168">
        <v>6.6670000000000007</v>
      </c>
      <c r="O99" s="130">
        <f t="shared" si="26"/>
        <v>39.602000000000004</v>
      </c>
      <c r="P99" s="87"/>
      <c r="Q99" s="90">
        <f t="shared" si="27"/>
        <v>40.491000000000007</v>
      </c>
    </row>
    <row r="100" spans="1:18" x14ac:dyDescent="0.2">
      <c r="A100" s="280" t="s">
        <v>364</v>
      </c>
      <c r="B100" s="55"/>
      <c r="C100" s="59"/>
      <c r="D100" s="42" t="s">
        <v>278</v>
      </c>
      <c r="E100" s="36"/>
      <c r="F100" s="36"/>
      <c r="G100" s="214">
        <v>0.44400000000000001</v>
      </c>
      <c r="H100" s="200">
        <v>0</v>
      </c>
      <c r="I100" s="17">
        <v>0.111</v>
      </c>
      <c r="J100" s="130">
        <f t="shared" si="25"/>
        <v>0.55500000000000005</v>
      </c>
      <c r="K100" s="87"/>
      <c r="L100" s="214">
        <v>16.222000000000001</v>
      </c>
      <c r="M100" s="200">
        <v>0</v>
      </c>
      <c r="N100" s="168">
        <v>5</v>
      </c>
      <c r="O100" s="130">
        <f t="shared" si="26"/>
        <v>21.222000000000001</v>
      </c>
      <c r="P100" s="87"/>
      <c r="Q100" s="90">
        <f t="shared" si="27"/>
        <v>21.777000000000001</v>
      </c>
    </row>
    <row r="101" spans="1:18" x14ac:dyDescent="0.2">
      <c r="A101" s="280" t="s">
        <v>365</v>
      </c>
      <c r="B101" s="55"/>
      <c r="C101" s="59" t="s">
        <v>85</v>
      </c>
      <c r="D101" s="36" t="s">
        <v>85</v>
      </c>
      <c r="E101" s="36"/>
      <c r="F101" s="36"/>
      <c r="G101" s="214">
        <v>0</v>
      </c>
      <c r="H101" s="200">
        <v>0</v>
      </c>
      <c r="I101" s="17">
        <v>0</v>
      </c>
      <c r="J101" s="130">
        <f t="shared" si="25"/>
        <v>0</v>
      </c>
      <c r="K101" s="87"/>
      <c r="L101" s="214">
        <v>9.1330000000000009</v>
      </c>
      <c r="M101" s="200">
        <v>0</v>
      </c>
      <c r="N101" s="168">
        <v>3.8890000000000002</v>
      </c>
      <c r="O101" s="130">
        <f t="shared" si="26"/>
        <v>13.022000000000002</v>
      </c>
      <c r="P101" s="87"/>
      <c r="Q101" s="90">
        <f t="shared" si="27"/>
        <v>13.022000000000002</v>
      </c>
    </row>
    <row r="102" spans="1:18" s="2" customFormat="1" x14ac:dyDescent="0.2">
      <c r="A102" s="280"/>
      <c r="B102" s="57" t="s">
        <v>108</v>
      </c>
      <c r="C102" s="61"/>
      <c r="D102" s="47"/>
      <c r="E102" s="47"/>
      <c r="F102" s="47"/>
      <c r="G102" s="216">
        <f>SUM(G85:G101)</f>
        <v>30.082999999999998</v>
      </c>
      <c r="H102" s="202">
        <f t="shared" ref="H102:J102" si="28">SUM(H85:H101)</f>
        <v>0</v>
      </c>
      <c r="I102" s="45">
        <f t="shared" si="28"/>
        <v>18.667999999999999</v>
      </c>
      <c r="J102" s="143">
        <f t="shared" si="28"/>
        <v>48.751000000000005</v>
      </c>
      <c r="K102" s="46"/>
      <c r="L102" s="216">
        <f t="shared" ref="L102:O102" si="29">SUM(L85:L101)</f>
        <v>314.13799999999998</v>
      </c>
      <c r="M102" s="202">
        <f t="shared" si="29"/>
        <v>0.6</v>
      </c>
      <c r="N102" s="170">
        <f t="shared" si="29"/>
        <v>91.633999999999986</v>
      </c>
      <c r="O102" s="143">
        <f t="shared" si="29"/>
        <v>406.37200000000001</v>
      </c>
      <c r="P102" s="46"/>
      <c r="Q102" s="86">
        <f>SUM(Q85:Q101)</f>
        <v>455.12299999999993</v>
      </c>
    </row>
    <row r="103" spans="1:18" x14ac:dyDescent="0.2">
      <c r="B103" s="132"/>
      <c r="C103" s="132"/>
      <c r="D103" s="132"/>
      <c r="E103" s="132"/>
      <c r="F103" s="132"/>
      <c r="G103" s="133"/>
      <c r="H103" s="133"/>
      <c r="I103" s="133"/>
      <c r="J103" s="133"/>
      <c r="K103" s="133"/>
      <c r="L103" s="133"/>
      <c r="M103" s="133"/>
      <c r="N103" s="133"/>
      <c r="O103" s="133"/>
      <c r="P103" s="133"/>
      <c r="Q103" s="224"/>
      <c r="R103" s="50"/>
    </row>
    <row r="104" spans="1:18" x14ac:dyDescent="0.2">
      <c r="A104" s="2"/>
      <c r="B104" s="52" t="s">
        <v>106</v>
      </c>
      <c r="C104" s="58"/>
      <c r="D104" s="99"/>
      <c r="E104" s="54"/>
      <c r="F104" s="54"/>
      <c r="G104" s="213"/>
      <c r="H104" s="199"/>
      <c r="I104" s="40"/>
      <c r="J104" s="146"/>
      <c r="K104" s="35"/>
      <c r="L104" s="213"/>
      <c r="M104" s="199"/>
      <c r="N104" s="167"/>
      <c r="O104" s="146"/>
      <c r="P104" s="35"/>
      <c r="Q104" s="222"/>
    </row>
    <row r="105" spans="1:18" x14ac:dyDescent="0.2">
      <c r="A105" s="280" t="s">
        <v>367</v>
      </c>
      <c r="B105" s="55"/>
      <c r="C105" s="59" t="s">
        <v>78</v>
      </c>
      <c r="D105" s="36" t="s">
        <v>78</v>
      </c>
      <c r="E105" s="36"/>
      <c r="F105" s="36"/>
      <c r="G105" s="214">
        <v>0</v>
      </c>
      <c r="H105" s="200">
        <v>0</v>
      </c>
      <c r="I105" s="17">
        <v>0</v>
      </c>
      <c r="J105" s="130">
        <f t="shared" ref="J105:J116" si="30">SUM(G105:I105)</f>
        <v>0</v>
      </c>
      <c r="K105" s="87"/>
      <c r="L105" s="214">
        <v>0.53300000000000003</v>
      </c>
      <c r="M105" s="200">
        <v>0</v>
      </c>
      <c r="N105" s="168">
        <v>0</v>
      </c>
      <c r="O105" s="130">
        <f t="shared" ref="O105:O116" si="31">SUM(L105:N105)</f>
        <v>0.53300000000000003</v>
      </c>
      <c r="P105" s="87"/>
      <c r="Q105" s="90">
        <f t="shared" ref="Q105:Q116" si="32">SUM(J105,O105)</f>
        <v>0.53300000000000003</v>
      </c>
    </row>
    <row r="106" spans="1:18" x14ac:dyDescent="0.2">
      <c r="A106" s="280" t="s">
        <v>368</v>
      </c>
      <c r="B106" s="55"/>
      <c r="C106" s="59" t="s">
        <v>79</v>
      </c>
      <c r="D106" s="36" t="s">
        <v>262</v>
      </c>
      <c r="E106" s="36"/>
      <c r="F106" s="36"/>
      <c r="G106" s="214">
        <v>0</v>
      </c>
      <c r="H106" s="200">
        <v>0</v>
      </c>
      <c r="I106" s="17">
        <v>0</v>
      </c>
      <c r="J106" s="130">
        <f t="shared" si="30"/>
        <v>0</v>
      </c>
      <c r="K106" s="87"/>
      <c r="L106" s="214">
        <v>29.332999999999998</v>
      </c>
      <c r="M106" s="200">
        <v>5.4450000000000012</v>
      </c>
      <c r="N106" s="168">
        <v>4</v>
      </c>
      <c r="O106" s="130">
        <f t="shared" si="31"/>
        <v>38.777999999999999</v>
      </c>
      <c r="P106" s="35"/>
      <c r="Q106" s="90">
        <f t="shared" si="32"/>
        <v>38.777999999999999</v>
      </c>
    </row>
    <row r="107" spans="1:18" x14ac:dyDescent="0.2">
      <c r="A107" s="280" t="s">
        <v>369</v>
      </c>
      <c r="B107" s="55"/>
      <c r="C107" s="59" t="s">
        <v>80</v>
      </c>
      <c r="D107" s="36" t="s">
        <v>80</v>
      </c>
      <c r="E107" s="36"/>
      <c r="F107" s="36"/>
      <c r="G107" s="214">
        <v>0</v>
      </c>
      <c r="H107" s="200">
        <v>0</v>
      </c>
      <c r="I107" s="17">
        <v>0</v>
      </c>
      <c r="J107" s="130">
        <f t="shared" si="30"/>
        <v>0</v>
      </c>
      <c r="K107" s="87"/>
      <c r="L107" s="214">
        <v>11.334000000000001</v>
      </c>
      <c r="M107" s="200">
        <v>0</v>
      </c>
      <c r="N107" s="168">
        <v>0.88900000000000012</v>
      </c>
      <c r="O107" s="130">
        <f t="shared" si="31"/>
        <v>12.223000000000001</v>
      </c>
      <c r="P107" s="87"/>
      <c r="Q107" s="90">
        <f t="shared" si="32"/>
        <v>12.223000000000001</v>
      </c>
    </row>
    <row r="108" spans="1:18" x14ac:dyDescent="0.2">
      <c r="A108" s="280" t="s">
        <v>370</v>
      </c>
      <c r="B108" s="56"/>
      <c r="C108" s="62"/>
      <c r="D108" s="42" t="s">
        <v>261</v>
      </c>
      <c r="E108" s="36"/>
      <c r="F108" s="36"/>
      <c r="G108" s="214">
        <v>0</v>
      </c>
      <c r="H108" s="200">
        <v>0</v>
      </c>
      <c r="I108" s="17">
        <v>0</v>
      </c>
      <c r="J108" s="130">
        <f t="shared" si="30"/>
        <v>0</v>
      </c>
      <c r="K108" s="87"/>
      <c r="L108" s="214">
        <v>1</v>
      </c>
      <c r="M108" s="200">
        <v>0</v>
      </c>
      <c r="N108" s="168">
        <v>0</v>
      </c>
      <c r="O108" s="130">
        <f t="shared" si="31"/>
        <v>1</v>
      </c>
      <c r="P108" s="87"/>
      <c r="Q108" s="90">
        <f t="shared" si="32"/>
        <v>1</v>
      </c>
    </row>
    <row r="109" spans="1:18" x14ac:dyDescent="0.2">
      <c r="A109" s="280" t="s">
        <v>371</v>
      </c>
      <c r="B109" s="55"/>
      <c r="C109" s="59" t="s">
        <v>81</v>
      </c>
      <c r="D109" s="36" t="s">
        <v>81</v>
      </c>
      <c r="E109" s="36"/>
      <c r="F109" s="36"/>
      <c r="G109" s="214">
        <v>0</v>
      </c>
      <c r="H109" s="200">
        <v>0</v>
      </c>
      <c r="I109" s="17">
        <v>0</v>
      </c>
      <c r="J109" s="130">
        <f t="shared" si="30"/>
        <v>0</v>
      </c>
      <c r="K109" s="87"/>
      <c r="L109" s="214">
        <v>10</v>
      </c>
      <c r="M109" s="200">
        <v>4.556</v>
      </c>
      <c r="N109" s="168">
        <v>5.8890000000000002</v>
      </c>
      <c r="O109" s="130">
        <f t="shared" si="31"/>
        <v>20.445</v>
      </c>
      <c r="P109" s="87"/>
      <c r="Q109" s="90">
        <f t="shared" si="32"/>
        <v>20.445</v>
      </c>
    </row>
    <row r="110" spans="1:18" x14ac:dyDescent="0.2">
      <c r="A110" s="280" t="s">
        <v>372</v>
      </c>
      <c r="B110" s="55"/>
      <c r="C110" s="59" t="s">
        <v>82</v>
      </c>
      <c r="D110" s="36" t="s">
        <v>82</v>
      </c>
      <c r="E110" s="36"/>
      <c r="F110" s="36"/>
      <c r="G110" s="214">
        <v>0</v>
      </c>
      <c r="H110" s="200">
        <v>0</v>
      </c>
      <c r="I110" s="17">
        <v>0</v>
      </c>
      <c r="J110" s="130">
        <f t="shared" si="30"/>
        <v>0</v>
      </c>
      <c r="K110" s="87"/>
      <c r="L110" s="214">
        <v>15.222999999999999</v>
      </c>
      <c r="M110" s="200">
        <v>0</v>
      </c>
      <c r="N110" s="168">
        <v>4</v>
      </c>
      <c r="O110" s="130">
        <f t="shared" si="31"/>
        <v>19.222999999999999</v>
      </c>
      <c r="P110" s="87"/>
      <c r="Q110" s="90">
        <f t="shared" si="32"/>
        <v>19.222999999999999</v>
      </c>
    </row>
    <row r="111" spans="1:18" x14ac:dyDescent="0.2">
      <c r="A111" s="280" t="s">
        <v>373</v>
      </c>
      <c r="B111" s="55"/>
      <c r="C111" s="59" t="s">
        <v>84</v>
      </c>
      <c r="D111" s="36" t="s">
        <v>84</v>
      </c>
      <c r="E111" s="36"/>
      <c r="F111" s="36"/>
      <c r="G111" s="214">
        <v>0</v>
      </c>
      <c r="H111" s="200">
        <v>0</v>
      </c>
      <c r="I111" s="17">
        <v>0</v>
      </c>
      <c r="J111" s="130">
        <f t="shared" si="30"/>
        <v>0</v>
      </c>
      <c r="K111" s="87"/>
      <c r="L111" s="214">
        <v>11.577999999999999</v>
      </c>
      <c r="M111" s="200">
        <v>3.5560000000000005</v>
      </c>
      <c r="N111" s="168">
        <v>11.334000000000001</v>
      </c>
      <c r="O111" s="130">
        <f t="shared" si="31"/>
        <v>26.468000000000004</v>
      </c>
      <c r="P111" s="87"/>
      <c r="Q111" s="90">
        <f t="shared" si="32"/>
        <v>26.468000000000004</v>
      </c>
    </row>
    <row r="112" spans="1:18" x14ac:dyDescent="0.2">
      <c r="A112" s="280" t="s">
        <v>374</v>
      </c>
      <c r="B112" s="55"/>
      <c r="C112" s="62" t="s">
        <v>86</v>
      </c>
      <c r="D112" s="36" t="s">
        <v>86</v>
      </c>
      <c r="E112" s="36"/>
      <c r="F112" s="36"/>
      <c r="G112" s="214">
        <v>0</v>
      </c>
      <c r="H112" s="200">
        <v>0</v>
      </c>
      <c r="I112" s="17">
        <v>0</v>
      </c>
      <c r="J112" s="130">
        <f t="shared" si="30"/>
        <v>0</v>
      </c>
      <c r="K112" s="87"/>
      <c r="L112" s="214">
        <v>9.6</v>
      </c>
      <c r="M112" s="200">
        <v>1</v>
      </c>
      <c r="N112" s="168">
        <v>1.778</v>
      </c>
      <c r="O112" s="130">
        <f t="shared" si="31"/>
        <v>12.378</v>
      </c>
      <c r="P112" s="87"/>
      <c r="Q112" s="90">
        <f t="shared" si="32"/>
        <v>12.378</v>
      </c>
    </row>
    <row r="113" spans="1:17" x14ac:dyDescent="0.2">
      <c r="A113" s="280" t="s">
        <v>375</v>
      </c>
      <c r="B113" s="56"/>
      <c r="C113" s="59" t="s">
        <v>87</v>
      </c>
      <c r="D113" s="36" t="s">
        <v>87</v>
      </c>
      <c r="E113" s="36"/>
      <c r="F113" s="36"/>
      <c r="G113" s="214">
        <v>0</v>
      </c>
      <c r="H113" s="200">
        <v>0</v>
      </c>
      <c r="I113" s="17">
        <v>0</v>
      </c>
      <c r="J113" s="130">
        <f t="shared" si="30"/>
        <v>0</v>
      </c>
      <c r="K113" s="87"/>
      <c r="L113" s="214">
        <v>43.155000000000001</v>
      </c>
      <c r="M113" s="200">
        <v>10.667999999999999</v>
      </c>
      <c r="N113" s="168">
        <v>21.110999999999997</v>
      </c>
      <c r="O113" s="130">
        <f t="shared" si="31"/>
        <v>74.933999999999997</v>
      </c>
      <c r="P113" s="87"/>
      <c r="Q113" s="90">
        <f t="shared" si="32"/>
        <v>74.933999999999997</v>
      </c>
    </row>
    <row r="114" spans="1:17" x14ac:dyDescent="0.2">
      <c r="A114" s="280" t="s">
        <v>376</v>
      </c>
      <c r="B114" s="55"/>
      <c r="C114" s="59" t="s">
        <v>88</v>
      </c>
      <c r="D114" s="36" t="s">
        <v>88</v>
      </c>
      <c r="E114" s="36"/>
      <c r="F114" s="36"/>
      <c r="G114" s="214">
        <v>0</v>
      </c>
      <c r="H114" s="200">
        <v>0</v>
      </c>
      <c r="I114" s="17">
        <v>0</v>
      </c>
      <c r="J114" s="130">
        <f t="shared" si="30"/>
        <v>0</v>
      </c>
      <c r="K114" s="87"/>
      <c r="L114" s="214">
        <v>14.778</v>
      </c>
      <c r="M114" s="200">
        <v>3.5560000000000005</v>
      </c>
      <c r="N114" s="168">
        <v>1</v>
      </c>
      <c r="O114" s="130">
        <f t="shared" si="31"/>
        <v>19.334</v>
      </c>
      <c r="P114" s="87"/>
      <c r="Q114" s="90">
        <f t="shared" si="32"/>
        <v>19.334</v>
      </c>
    </row>
    <row r="115" spans="1:17" s="280" customFormat="1" x14ac:dyDescent="0.2">
      <c r="A115" s="280" t="s">
        <v>377</v>
      </c>
      <c r="B115" s="353"/>
      <c r="C115" s="102"/>
      <c r="D115" s="37" t="s">
        <v>379</v>
      </c>
      <c r="E115" s="37"/>
      <c r="F115" s="37"/>
      <c r="G115" s="215">
        <v>0</v>
      </c>
      <c r="H115" s="201">
        <v>0</v>
      </c>
      <c r="I115" s="19">
        <v>0</v>
      </c>
      <c r="J115" s="147">
        <f t="shared" si="30"/>
        <v>0</v>
      </c>
      <c r="K115" s="87"/>
      <c r="L115" s="215">
        <v>3</v>
      </c>
      <c r="M115" s="201">
        <v>0</v>
      </c>
      <c r="N115" s="169">
        <v>0</v>
      </c>
      <c r="O115" s="147">
        <f t="shared" si="31"/>
        <v>3</v>
      </c>
      <c r="P115" s="87"/>
      <c r="Q115" s="223">
        <f t="shared" si="32"/>
        <v>3</v>
      </c>
    </row>
    <row r="116" spans="1:17" x14ac:dyDescent="0.2">
      <c r="A116" s="280" t="s">
        <v>378</v>
      </c>
      <c r="B116" s="56"/>
      <c r="C116" s="119" t="s">
        <v>89</v>
      </c>
      <c r="D116" s="37" t="s">
        <v>89</v>
      </c>
      <c r="E116" s="37"/>
      <c r="F116" s="37"/>
      <c r="G116" s="215">
        <v>0</v>
      </c>
      <c r="H116" s="201">
        <v>0</v>
      </c>
      <c r="I116" s="19">
        <v>0</v>
      </c>
      <c r="J116" s="147">
        <f t="shared" si="30"/>
        <v>0</v>
      </c>
      <c r="K116" s="100"/>
      <c r="L116" s="215">
        <v>25.111000000000001</v>
      </c>
      <c r="M116" s="201">
        <v>5.8900000000000006</v>
      </c>
      <c r="N116" s="169">
        <v>20.112000000000002</v>
      </c>
      <c r="O116" s="147">
        <f t="shared" si="31"/>
        <v>51.113</v>
      </c>
      <c r="P116" s="100"/>
      <c r="Q116" s="223">
        <f t="shared" si="32"/>
        <v>51.113</v>
      </c>
    </row>
    <row r="117" spans="1:17" s="2" customFormat="1" x14ac:dyDescent="0.2">
      <c r="A117" s="280"/>
      <c r="B117" s="57" t="s">
        <v>107</v>
      </c>
      <c r="C117" s="61"/>
      <c r="D117" s="47"/>
      <c r="E117" s="47"/>
      <c r="F117" s="47"/>
      <c r="G117" s="216">
        <f>SUM(G105:G116)</f>
        <v>0</v>
      </c>
      <c r="H117" s="202">
        <f t="shared" ref="H117:J117" si="33">SUM(H105:H116)</f>
        <v>0</v>
      </c>
      <c r="I117" s="45">
        <f t="shared" si="33"/>
        <v>0</v>
      </c>
      <c r="J117" s="143">
        <f t="shared" si="33"/>
        <v>0</v>
      </c>
      <c r="K117" s="46"/>
      <c r="L117" s="216">
        <f t="shared" ref="L117:O117" si="34">SUM(L105:L116)</f>
        <v>174.64499999999998</v>
      </c>
      <c r="M117" s="202">
        <f t="shared" si="34"/>
        <v>34.671000000000006</v>
      </c>
      <c r="N117" s="170">
        <f t="shared" si="34"/>
        <v>70.113</v>
      </c>
      <c r="O117" s="143">
        <f t="shared" si="34"/>
        <v>279.42899999999997</v>
      </c>
      <c r="P117" s="46"/>
      <c r="Q117" s="86">
        <f>SUM(Q105:Q116)</f>
        <v>279.42899999999997</v>
      </c>
    </row>
    <row r="118" spans="1:17" ht="13.5" thickBot="1" x14ac:dyDescent="0.25">
      <c r="B118" s="122"/>
      <c r="C118" s="123"/>
      <c r="D118" s="50"/>
      <c r="E118" s="50"/>
      <c r="F118" s="50"/>
      <c r="G118" s="217"/>
      <c r="H118" s="203"/>
      <c r="I118" s="22"/>
      <c r="J118" s="142"/>
      <c r="K118" s="35"/>
      <c r="L118" s="217"/>
      <c r="M118" s="203"/>
      <c r="N118" s="171"/>
      <c r="O118" s="142"/>
      <c r="P118" s="35"/>
      <c r="Q118" s="101"/>
    </row>
    <row r="119" spans="1:17" s="2" customFormat="1" x14ac:dyDescent="0.2">
      <c r="A119" s="280"/>
      <c r="B119" s="9" t="str">
        <f>B7</f>
        <v>School of Arts and Humanities</v>
      </c>
      <c r="C119" s="64"/>
      <c r="D119" s="51"/>
      <c r="E119" s="51"/>
      <c r="F119" s="51"/>
      <c r="G119" s="218">
        <f>G28</f>
        <v>188.24799999999999</v>
      </c>
      <c r="H119" s="205">
        <f t="shared" ref="H119:J119" si="35">H28</f>
        <v>3.1100000000000003</v>
      </c>
      <c r="I119" s="20">
        <f t="shared" si="35"/>
        <v>92.243000000000023</v>
      </c>
      <c r="J119" s="148">
        <f t="shared" si="35"/>
        <v>283.601</v>
      </c>
      <c r="K119" s="114"/>
      <c r="L119" s="218">
        <f t="shared" ref="L119:O119" si="36">L28</f>
        <v>258.351</v>
      </c>
      <c r="M119" s="205">
        <f t="shared" si="36"/>
        <v>0</v>
      </c>
      <c r="N119" s="172">
        <f t="shared" si="36"/>
        <v>146.19399999999999</v>
      </c>
      <c r="O119" s="148">
        <f t="shared" si="36"/>
        <v>404.54500000000007</v>
      </c>
      <c r="P119" s="114"/>
      <c r="Q119" s="89">
        <f>Q28</f>
        <v>688.14599999999996</v>
      </c>
    </row>
    <row r="120" spans="1:17" s="2" customFormat="1" x14ac:dyDescent="0.2">
      <c r="B120" s="12" t="str">
        <f>B30</f>
        <v>School of Humanities and Social Sciences</v>
      </c>
      <c r="C120" s="65"/>
      <c r="D120" s="32"/>
      <c r="E120" s="32"/>
      <c r="F120" s="32"/>
      <c r="G120" s="219">
        <f>G49</f>
        <v>394.57600000000036</v>
      </c>
      <c r="H120" s="206">
        <f t="shared" ref="H120:J120" si="37">H49</f>
        <v>2.8879999999999999</v>
      </c>
      <c r="I120" s="18">
        <f t="shared" si="37"/>
        <v>239.57899999999995</v>
      </c>
      <c r="J120" s="149">
        <f t="shared" si="37"/>
        <v>637.04300000000023</v>
      </c>
      <c r="K120" s="101"/>
      <c r="L120" s="219">
        <f t="shared" ref="L120:O120" si="38">L49</f>
        <v>402.53200000000004</v>
      </c>
      <c r="M120" s="206">
        <f t="shared" si="38"/>
        <v>0</v>
      </c>
      <c r="N120" s="173">
        <f t="shared" si="38"/>
        <v>347.28300000000002</v>
      </c>
      <c r="O120" s="149">
        <f t="shared" si="38"/>
        <v>749.81500000000005</v>
      </c>
      <c r="P120" s="101"/>
      <c r="Q120" s="90">
        <f>Q49</f>
        <v>1386.8580000000006</v>
      </c>
    </row>
    <row r="121" spans="1:17" s="2" customFormat="1" x14ac:dyDescent="0.2">
      <c r="A121" s="280"/>
      <c r="B121" s="12" t="str">
        <f>B51</f>
        <v>School of Physical Sciences</v>
      </c>
      <c r="C121" s="65"/>
      <c r="D121" s="32"/>
      <c r="E121" s="32"/>
      <c r="F121" s="32"/>
      <c r="G121" s="219">
        <f>G61</f>
        <v>35.101777777777777</v>
      </c>
      <c r="H121" s="206">
        <f t="shared" ref="H121:J121" si="39">H61</f>
        <v>0</v>
      </c>
      <c r="I121" s="18">
        <f t="shared" si="39"/>
        <v>29.309555555555562</v>
      </c>
      <c r="J121" s="149">
        <f t="shared" si="39"/>
        <v>64.411333333333346</v>
      </c>
      <c r="K121" s="101"/>
      <c r="L121" s="219">
        <f t="shared" ref="L121:O121" si="40">L61</f>
        <v>545.81200000000001</v>
      </c>
      <c r="M121" s="206">
        <f t="shared" si="40"/>
        <v>0.88900000000000012</v>
      </c>
      <c r="N121" s="173">
        <f t="shared" si="40"/>
        <v>260.87200000000001</v>
      </c>
      <c r="O121" s="149">
        <f t="shared" si="40"/>
        <v>807.57299999999998</v>
      </c>
      <c r="P121" s="101"/>
      <c r="Q121" s="90">
        <f>Q61</f>
        <v>871.98433333333332</v>
      </c>
    </row>
    <row r="122" spans="1:17" s="2" customFormat="1" x14ac:dyDescent="0.2">
      <c r="A122" s="280"/>
      <c r="B122" s="12" t="str">
        <f>B63</f>
        <v>School of Technology</v>
      </c>
      <c r="C122" s="65"/>
      <c r="D122" s="32"/>
      <c r="E122" s="32"/>
      <c r="F122" s="32"/>
      <c r="G122" s="219">
        <f>G69</f>
        <v>73.759222222222263</v>
      </c>
      <c r="H122" s="206">
        <f t="shared" ref="H122:J122" si="41">H69</f>
        <v>1</v>
      </c>
      <c r="I122" s="18">
        <f t="shared" si="41"/>
        <v>27.582444444444441</v>
      </c>
      <c r="J122" s="149">
        <f t="shared" si="41"/>
        <v>102.3416666666667</v>
      </c>
      <c r="K122" s="101"/>
      <c r="L122" s="219">
        <f t="shared" ref="L122:O122" si="42">L69</f>
        <v>336.39600000000007</v>
      </c>
      <c r="M122" s="206">
        <f t="shared" si="42"/>
        <v>0</v>
      </c>
      <c r="N122" s="173">
        <f t="shared" si="42"/>
        <v>311.71899999999994</v>
      </c>
      <c r="O122" s="149">
        <f t="shared" si="42"/>
        <v>648.11500000000001</v>
      </c>
      <c r="P122" s="101"/>
      <c r="Q122" s="90">
        <f>Q69</f>
        <v>750.45666666666671</v>
      </c>
    </row>
    <row r="123" spans="1:17" s="2" customFormat="1" x14ac:dyDescent="0.2">
      <c r="A123" s="280"/>
      <c r="B123" s="12" t="str">
        <f>B71</f>
        <v>School of Biological Sciences</v>
      </c>
      <c r="C123" s="65"/>
      <c r="D123" s="32"/>
      <c r="E123" s="32"/>
      <c r="F123" s="32"/>
      <c r="G123" s="219">
        <f>G82</f>
        <v>29.836000000000002</v>
      </c>
      <c r="H123" s="206">
        <f t="shared" ref="H123:J123" si="43">H82</f>
        <v>0</v>
      </c>
      <c r="I123" s="18">
        <f t="shared" si="43"/>
        <v>22.444000000000003</v>
      </c>
      <c r="J123" s="149">
        <f t="shared" si="43"/>
        <v>52.28</v>
      </c>
      <c r="K123" s="101"/>
      <c r="L123" s="219">
        <f t="shared" ref="L123:O123" si="44">L82</f>
        <v>311.096</v>
      </c>
      <c r="M123" s="206">
        <f t="shared" si="44"/>
        <v>2.8890000000000002</v>
      </c>
      <c r="N123" s="173">
        <f t="shared" si="44"/>
        <v>163.98700000000002</v>
      </c>
      <c r="O123" s="149">
        <f t="shared" si="44"/>
        <v>477.97200000000004</v>
      </c>
      <c r="P123" s="101"/>
      <c r="Q123" s="90">
        <f>Q82</f>
        <v>530.25199999999995</v>
      </c>
    </row>
    <row r="124" spans="1:17" s="2" customFormat="1" x14ac:dyDescent="0.2">
      <c r="B124" s="12" t="str">
        <f>B84</f>
        <v>School of Clinical Medicine</v>
      </c>
      <c r="C124" s="65"/>
      <c r="D124" s="32"/>
      <c r="E124" s="32"/>
      <c r="F124" s="32"/>
      <c r="G124" s="219">
        <f>G102</f>
        <v>30.082999999999998</v>
      </c>
      <c r="H124" s="206">
        <f t="shared" ref="H124:J124" si="45">H102</f>
        <v>0</v>
      </c>
      <c r="I124" s="18">
        <f t="shared" si="45"/>
        <v>18.667999999999999</v>
      </c>
      <c r="J124" s="149">
        <f t="shared" si="45"/>
        <v>48.751000000000005</v>
      </c>
      <c r="K124" s="101"/>
      <c r="L124" s="219">
        <f t="shared" ref="L124:O124" si="46">L102</f>
        <v>314.13799999999998</v>
      </c>
      <c r="M124" s="206">
        <f t="shared" si="46"/>
        <v>0.6</v>
      </c>
      <c r="N124" s="173">
        <f t="shared" si="46"/>
        <v>91.633999999999986</v>
      </c>
      <c r="O124" s="149">
        <f t="shared" si="46"/>
        <v>406.37200000000001</v>
      </c>
      <c r="P124" s="101"/>
      <c r="Q124" s="90">
        <f>Q102</f>
        <v>455.12299999999993</v>
      </c>
    </row>
    <row r="125" spans="1:17" s="2" customFormat="1" ht="13.5" thickBot="1" x14ac:dyDescent="0.25">
      <c r="B125" s="14" t="str">
        <f>B104</f>
        <v>Unattached to a School - University Partner Institutions</v>
      </c>
      <c r="C125" s="66"/>
      <c r="D125" s="112"/>
      <c r="E125" s="112"/>
      <c r="F125" s="112"/>
      <c r="G125" s="377">
        <f>G117</f>
        <v>0</v>
      </c>
      <c r="H125" s="207">
        <f t="shared" ref="H125:J125" si="47">H117</f>
        <v>0</v>
      </c>
      <c r="I125" s="21">
        <f t="shared" si="47"/>
        <v>0</v>
      </c>
      <c r="J125" s="150">
        <f t="shared" si="47"/>
        <v>0</v>
      </c>
      <c r="K125" s="115"/>
      <c r="L125" s="377">
        <f t="shared" ref="L125:O125" si="48">L117</f>
        <v>174.64499999999998</v>
      </c>
      <c r="M125" s="207">
        <f t="shared" si="48"/>
        <v>34.671000000000006</v>
      </c>
      <c r="N125" s="395">
        <f t="shared" si="48"/>
        <v>70.113</v>
      </c>
      <c r="O125" s="150">
        <f t="shared" si="48"/>
        <v>279.42899999999997</v>
      </c>
      <c r="P125" s="115"/>
      <c r="Q125" s="91">
        <f>Q117</f>
        <v>279.42899999999997</v>
      </c>
    </row>
    <row r="126" spans="1:17" ht="13.5" thickBot="1" x14ac:dyDescent="0.25">
      <c r="B126" s="56"/>
      <c r="C126" s="153"/>
      <c r="D126" s="50"/>
      <c r="E126" s="50"/>
      <c r="F126" s="50"/>
      <c r="G126" s="217"/>
      <c r="H126" s="203"/>
      <c r="I126" s="22"/>
      <c r="J126" s="142"/>
      <c r="K126" s="35"/>
      <c r="L126" s="217"/>
      <c r="M126" s="203"/>
      <c r="N126" s="171"/>
      <c r="O126" s="142"/>
      <c r="P126" s="35"/>
      <c r="Q126" s="101"/>
    </row>
    <row r="127" spans="1:17" s="139" customFormat="1" ht="15.75" thickBot="1" x14ac:dyDescent="0.3">
      <c r="B127" s="136" t="s">
        <v>101</v>
      </c>
      <c r="C127" s="137"/>
      <c r="D127" s="138"/>
      <c r="E127" s="138"/>
      <c r="F127" s="138"/>
      <c r="G127" s="220">
        <f>SUM(G119:G125)</f>
        <v>751.60400000000038</v>
      </c>
      <c r="H127" s="208">
        <f t="shared" ref="H127:J127" si="49">SUM(H119:H125)</f>
        <v>6.9980000000000002</v>
      </c>
      <c r="I127" s="48">
        <f t="shared" si="49"/>
        <v>429.82600000000002</v>
      </c>
      <c r="J127" s="151">
        <f t="shared" si="49"/>
        <v>1188.4280000000003</v>
      </c>
      <c r="K127" s="49"/>
      <c r="L127" s="220">
        <f t="shared" ref="L127:O127" si="50">SUM(L119:L125)</f>
        <v>2342.9700000000003</v>
      </c>
      <c r="M127" s="208">
        <f t="shared" si="50"/>
        <v>39.049000000000007</v>
      </c>
      <c r="N127" s="174">
        <f t="shared" si="50"/>
        <v>1391.8019999999999</v>
      </c>
      <c r="O127" s="151">
        <f t="shared" si="50"/>
        <v>3773.8209999999999</v>
      </c>
      <c r="P127" s="49"/>
      <c r="Q127" s="92">
        <f>SUM(Q119:Q125)</f>
        <v>4962.2489999999998</v>
      </c>
    </row>
    <row r="130" spans="2:17" x14ac:dyDescent="0.2">
      <c r="B130" s="2" t="s">
        <v>427</v>
      </c>
    </row>
    <row r="131" spans="2:17" x14ac:dyDescent="0.2">
      <c r="B131" t="s">
        <v>280</v>
      </c>
    </row>
    <row r="132" spans="2:17" x14ac:dyDescent="0.2">
      <c r="D132" t="s">
        <v>205</v>
      </c>
      <c r="E132" t="s">
        <v>225</v>
      </c>
    </row>
    <row r="133" spans="2:17" x14ac:dyDescent="0.2">
      <c r="D133" t="s">
        <v>205</v>
      </c>
      <c r="E133" t="s">
        <v>226</v>
      </c>
    </row>
    <row r="134" spans="2:17" x14ac:dyDescent="0.2">
      <c r="D134" t="s">
        <v>205</v>
      </c>
      <c r="E134" t="s">
        <v>206</v>
      </c>
    </row>
    <row r="135" spans="2:17" x14ac:dyDescent="0.2">
      <c r="D135" t="s">
        <v>205</v>
      </c>
      <c r="E135" t="s">
        <v>220</v>
      </c>
    </row>
    <row r="136" spans="2:17" x14ac:dyDescent="0.2">
      <c r="D136" t="s">
        <v>205</v>
      </c>
      <c r="E136" t="s">
        <v>215</v>
      </c>
    </row>
    <row r="137" spans="2:17" x14ac:dyDescent="0.2">
      <c r="B137" t="s">
        <v>263</v>
      </c>
    </row>
    <row r="138" spans="2:17" x14ac:dyDescent="0.2">
      <c r="B138" t="s">
        <v>391</v>
      </c>
    </row>
    <row r="139" spans="2:17" s="240" customFormat="1" x14ac:dyDescent="0.2">
      <c r="B139" s="240" t="s">
        <v>223</v>
      </c>
      <c r="Q139" s="243"/>
    </row>
    <row r="140" spans="2:17" s="240" customFormat="1" x14ac:dyDescent="0.2">
      <c r="D140" s="240" t="s">
        <v>205</v>
      </c>
      <c r="E140" s="438" t="s">
        <v>281</v>
      </c>
      <c r="F140" s="438"/>
      <c r="G140" s="438"/>
      <c r="H140" s="438"/>
      <c r="I140" s="438"/>
      <c r="J140" s="438"/>
      <c r="K140" s="438"/>
      <c r="L140" s="438"/>
      <c r="M140" s="438"/>
      <c r="N140" s="438"/>
      <c r="O140" s="438"/>
      <c r="P140" s="438"/>
      <c r="Q140" s="438"/>
    </row>
    <row r="141" spans="2:17" s="240" customFormat="1" x14ac:dyDescent="0.2">
      <c r="E141" s="438"/>
      <c r="F141" s="438"/>
      <c r="G141" s="438"/>
      <c r="H141" s="438"/>
      <c r="I141" s="438"/>
      <c r="J141" s="438"/>
      <c r="K141" s="438"/>
      <c r="L141" s="438"/>
      <c r="M141" s="438"/>
      <c r="N141" s="438"/>
      <c r="O141" s="438"/>
      <c r="P141" s="438"/>
      <c r="Q141" s="438"/>
    </row>
    <row r="142" spans="2:17" s="240" customFormat="1" x14ac:dyDescent="0.2">
      <c r="D142" s="240" t="s">
        <v>205</v>
      </c>
      <c r="E142" s="240" t="s">
        <v>224</v>
      </c>
      <c r="Q142" s="243"/>
    </row>
    <row r="143" spans="2:17" s="240" customFormat="1" x14ac:dyDescent="0.2">
      <c r="B143" s="397" t="s">
        <v>386</v>
      </c>
      <c r="C143" s="397"/>
      <c r="D143" s="397"/>
      <c r="E143" s="397"/>
      <c r="F143" s="397"/>
      <c r="G143" s="397"/>
      <c r="H143" s="397"/>
      <c r="I143" s="397"/>
      <c r="J143" s="397"/>
      <c r="K143" s="397"/>
      <c r="L143" s="397"/>
      <c r="M143" s="397"/>
      <c r="N143" s="397"/>
      <c r="O143" s="397"/>
      <c r="P143" s="397"/>
      <c r="Q143" s="397"/>
    </row>
    <row r="144" spans="2:17" x14ac:dyDescent="0.2">
      <c r="B144" s="397"/>
      <c r="C144" s="397"/>
      <c r="D144" s="397"/>
      <c r="E144" s="397"/>
      <c r="F144" s="397"/>
      <c r="G144" s="397"/>
      <c r="H144" s="397"/>
      <c r="I144" s="397"/>
      <c r="J144" s="397"/>
      <c r="K144" s="397"/>
      <c r="L144" s="397"/>
      <c r="M144" s="397"/>
      <c r="N144" s="397"/>
      <c r="O144" s="397"/>
      <c r="P144" s="397"/>
      <c r="Q144" s="397"/>
    </row>
    <row r="145" spans="2:17" x14ac:dyDescent="0.2">
      <c r="B145" s="397"/>
      <c r="C145" s="397"/>
      <c r="D145" s="397"/>
      <c r="E145" s="397"/>
      <c r="F145" s="397"/>
      <c r="G145" s="397"/>
      <c r="H145" s="397"/>
      <c r="I145" s="397"/>
      <c r="J145" s="397"/>
      <c r="K145" s="397"/>
      <c r="L145" s="397"/>
      <c r="M145" s="397"/>
      <c r="N145" s="397"/>
      <c r="O145" s="397"/>
      <c r="P145" s="397"/>
      <c r="Q145" s="397"/>
    </row>
  </sheetData>
  <mergeCells count="10">
    <mergeCell ref="B143:Q145"/>
    <mergeCell ref="B3:F5"/>
    <mergeCell ref="G3:J3"/>
    <mergeCell ref="L3:O3"/>
    <mergeCell ref="Q3:Q5"/>
    <mergeCell ref="H4:I4"/>
    <mergeCell ref="M4:N4"/>
    <mergeCell ref="O4:O5"/>
    <mergeCell ref="J4:J5"/>
    <mergeCell ref="E140:Q141"/>
  </mergeCells>
  <pageMargins left="0.70866141732283472" right="0.70866141732283472" top="0.74803149606299213" bottom="0.74803149606299213" header="0.31496062992125984" footer="0.31496062992125984"/>
  <pageSetup paperSize="9" scale="70" fitToHeight="3" orientation="landscape" r:id="rId1"/>
  <headerFooter scaleWithDoc="0">
    <oddHeader>&amp;R&amp;A</oddHeader>
  </headerFooter>
  <rowBreaks count="2" manualBreakCount="2">
    <brk id="50" max="16383" man="1"/>
    <brk id="10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zoomScaleNormal="100" workbookViewId="0"/>
  </sheetViews>
  <sheetFormatPr defaultRowHeight="12.75" x14ac:dyDescent="0.2"/>
  <cols>
    <col min="1" max="3" width="1.7109375" customWidth="1"/>
    <col min="4" max="4" width="65.28515625" bestFit="1" customWidth="1"/>
    <col min="5" max="8" width="10.7109375" customWidth="1"/>
  </cols>
  <sheetData>
    <row r="1" spans="1:8" s="3" customFormat="1" ht="15" x14ac:dyDescent="0.25">
      <c r="A1" s="3" t="s">
        <v>382</v>
      </c>
    </row>
    <row r="2" spans="1:8" ht="13.5" thickBot="1" x14ac:dyDescent="0.25"/>
    <row r="3" spans="1:8" ht="13.5" thickBot="1" x14ac:dyDescent="0.25">
      <c r="A3" s="445" t="s">
        <v>181</v>
      </c>
      <c r="B3" s="446"/>
      <c r="C3" s="446"/>
      <c r="D3" s="447"/>
      <c r="E3" s="192" t="s">
        <v>0</v>
      </c>
      <c r="F3" s="184" t="s">
        <v>1</v>
      </c>
      <c r="G3" s="185" t="s">
        <v>2</v>
      </c>
      <c r="H3" s="191" t="s">
        <v>93</v>
      </c>
    </row>
    <row r="4" spans="1:8" s="280" customFormat="1" hidden="1" x14ac:dyDescent="0.2">
      <c r="A4" s="357"/>
      <c r="B4" s="358"/>
      <c r="C4" s="361"/>
      <c r="D4" s="359"/>
      <c r="E4" s="354">
        <v>2</v>
      </c>
      <c r="F4" s="360">
        <v>3</v>
      </c>
      <c r="G4" s="336">
        <v>4</v>
      </c>
      <c r="H4" s="253"/>
    </row>
    <row r="5" spans="1:8" x14ac:dyDescent="0.2">
      <c r="A5" s="448">
        <v>101</v>
      </c>
      <c r="B5" s="449"/>
      <c r="C5" s="450"/>
      <c r="D5" s="187" t="s">
        <v>182</v>
      </c>
      <c r="E5" s="311">
        <v>733.05373351665651</v>
      </c>
      <c r="F5" s="312">
        <v>30.530599999999946</v>
      </c>
      <c r="G5" s="313">
        <v>546.96890000000133</v>
      </c>
      <c r="H5" s="314">
        <f>SUM(E5:G5)</f>
        <v>1310.5532335166577</v>
      </c>
    </row>
    <row r="6" spans="1:8" x14ac:dyDescent="0.2">
      <c r="A6" s="442">
        <v>106</v>
      </c>
      <c r="B6" s="443"/>
      <c r="C6" s="444"/>
      <c r="D6" s="188" t="s">
        <v>184</v>
      </c>
      <c r="E6" s="315">
        <v>602.57448051699248</v>
      </c>
      <c r="F6" s="316">
        <v>0</v>
      </c>
      <c r="G6" s="317">
        <v>76.760999999999953</v>
      </c>
      <c r="H6" s="318">
        <f t="shared" ref="H6:H38" si="0">SUM(E6:G6)</f>
        <v>679.33548051699245</v>
      </c>
    </row>
    <row r="7" spans="1:8" x14ac:dyDescent="0.2">
      <c r="A7" s="442">
        <v>107</v>
      </c>
      <c r="B7" s="443"/>
      <c r="C7" s="444"/>
      <c r="D7" s="188" t="s">
        <v>185</v>
      </c>
      <c r="E7" s="315">
        <v>168.16240402714604</v>
      </c>
      <c r="F7" s="316">
        <v>0</v>
      </c>
      <c r="G7" s="317">
        <v>29.3535</v>
      </c>
      <c r="H7" s="318">
        <f t="shared" si="0"/>
        <v>197.51590402714604</v>
      </c>
    </row>
    <row r="8" spans="1:8" x14ac:dyDescent="0.2">
      <c r="A8" s="442">
        <v>109</v>
      </c>
      <c r="B8" s="443"/>
      <c r="C8" s="444"/>
      <c r="D8" s="188" t="s">
        <v>183</v>
      </c>
      <c r="E8" s="315">
        <v>194.13276200000132</v>
      </c>
      <c r="F8" s="316">
        <v>0</v>
      </c>
      <c r="G8" s="317">
        <v>34.378300000000003</v>
      </c>
      <c r="H8" s="318">
        <f t="shared" si="0"/>
        <v>228.51106200000132</v>
      </c>
    </row>
    <row r="9" spans="1:8" x14ac:dyDescent="0.2">
      <c r="A9" s="442">
        <v>111</v>
      </c>
      <c r="B9" s="443"/>
      <c r="C9" s="444"/>
      <c r="D9" s="188" t="s">
        <v>187</v>
      </c>
      <c r="E9" s="315">
        <v>175.09896810760421</v>
      </c>
      <c r="F9" s="316">
        <v>1.7033999999999998</v>
      </c>
      <c r="G9" s="317">
        <v>87.714799999999926</v>
      </c>
      <c r="H9" s="318">
        <f t="shared" si="0"/>
        <v>264.51716810760411</v>
      </c>
    </row>
    <row r="10" spans="1:8" x14ac:dyDescent="0.2">
      <c r="A10" s="442">
        <v>112</v>
      </c>
      <c r="B10" s="443"/>
      <c r="C10" s="444"/>
      <c r="D10" s="188" t="s">
        <v>186</v>
      </c>
      <c r="E10" s="315">
        <v>993.23193429251569</v>
      </c>
      <c r="F10" s="316">
        <v>16.698229999999988</v>
      </c>
      <c r="G10" s="317">
        <v>449.19279888888929</v>
      </c>
      <c r="H10" s="318">
        <f t="shared" si="0"/>
        <v>1459.1229631814049</v>
      </c>
    </row>
    <row r="11" spans="1:8" x14ac:dyDescent="0.2">
      <c r="A11" s="442">
        <v>113</v>
      </c>
      <c r="B11" s="443"/>
      <c r="C11" s="444"/>
      <c r="D11" s="188" t="s">
        <v>151</v>
      </c>
      <c r="E11" s="315">
        <v>405.22607741040855</v>
      </c>
      <c r="F11" s="316">
        <v>1.4488886885688568</v>
      </c>
      <c r="G11" s="317">
        <v>225.77900000000028</v>
      </c>
      <c r="H11" s="318">
        <f t="shared" si="0"/>
        <v>632.45396609897762</v>
      </c>
    </row>
    <row r="12" spans="1:8" x14ac:dyDescent="0.2">
      <c r="A12" s="442">
        <v>114</v>
      </c>
      <c r="B12" s="443"/>
      <c r="C12" s="444"/>
      <c r="D12" s="188" t="s">
        <v>154</v>
      </c>
      <c r="E12" s="315">
        <v>519.91437956183438</v>
      </c>
      <c r="F12" s="316">
        <v>25.396939216921684</v>
      </c>
      <c r="G12" s="317">
        <v>300.47200000000049</v>
      </c>
      <c r="H12" s="318">
        <f t="shared" si="0"/>
        <v>845.78331877875667</v>
      </c>
    </row>
    <row r="13" spans="1:8" x14ac:dyDescent="0.2">
      <c r="A13" s="442">
        <v>115</v>
      </c>
      <c r="B13" s="443"/>
      <c r="C13" s="444"/>
      <c r="D13" s="188" t="s">
        <v>188</v>
      </c>
      <c r="E13" s="315">
        <v>1125.7145140814871</v>
      </c>
      <c r="F13" s="316">
        <v>129.21604999999985</v>
      </c>
      <c r="G13" s="317">
        <v>574.18295000000103</v>
      </c>
      <c r="H13" s="318">
        <f t="shared" si="0"/>
        <v>1829.1135140814879</v>
      </c>
    </row>
    <row r="14" spans="1:8" x14ac:dyDescent="0.2">
      <c r="A14" s="442">
        <v>116</v>
      </c>
      <c r="B14" s="443"/>
      <c r="C14" s="444"/>
      <c r="D14" s="188" t="s">
        <v>189</v>
      </c>
      <c r="E14" s="315">
        <v>130.75230899999914</v>
      </c>
      <c r="F14" s="316">
        <v>25.239570000000011</v>
      </c>
      <c r="G14" s="317">
        <v>70.254190000000079</v>
      </c>
      <c r="H14" s="318">
        <f t="shared" si="0"/>
        <v>226.24606899999924</v>
      </c>
    </row>
    <row r="15" spans="1:8" x14ac:dyDescent="0.2">
      <c r="A15" s="442">
        <v>117</v>
      </c>
      <c r="B15" s="443"/>
      <c r="C15" s="444"/>
      <c r="D15" s="188" t="s">
        <v>190</v>
      </c>
      <c r="E15" s="315">
        <v>123.67333333333477</v>
      </c>
      <c r="F15" s="316">
        <v>8.1435699999999986</v>
      </c>
      <c r="G15" s="317">
        <v>108.43992666666665</v>
      </c>
      <c r="H15" s="318">
        <f t="shared" si="0"/>
        <v>240.25683000000143</v>
      </c>
    </row>
    <row r="16" spans="1:8" x14ac:dyDescent="0.2">
      <c r="A16" s="442">
        <v>119</v>
      </c>
      <c r="B16" s="443"/>
      <c r="C16" s="444"/>
      <c r="D16" s="188" t="s">
        <v>191</v>
      </c>
      <c r="E16" s="315">
        <v>129.97724999999795</v>
      </c>
      <c r="F16" s="316">
        <v>15.833500000000001</v>
      </c>
      <c r="G16" s="317">
        <v>45.590666666666635</v>
      </c>
      <c r="H16" s="318">
        <f t="shared" si="0"/>
        <v>191.40141666666457</v>
      </c>
    </row>
    <row r="17" spans="1:8" x14ac:dyDescent="0.2">
      <c r="A17" s="442">
        <v>121</v>
      </c>
      <c r="B17" s="443"/>
      <c r="C17" s="444"/>
      <c r="D17" s="188" t="s">
        <v>228</v>
      </c>
      <c r="E17" s="315">
        <v>129.97724999999795</v>
      </c>
      <c r="F17" s="316">
        <v>15.833500000000001</v>
      </c>
      <c r="G17" s="317">
        <v>45.541277777777758</v>
      </c>
      <c r="H17" s="318">
        <f t="shared" si="0"/>
        <v>191.3520277777757</v>
      </c>
    </row>
    <row r="18" spans="1:8" x14ac:dyDescent="0.2">
      <c r="A18" s="442">
        <v>122</v>
      </c>
      <c r="B18" s="443"/>
      <c r="C18" s="444"/>
      <c r="D18" s="188" t="s">
        <v>148</v>
      </c>
      <c r="E18" s="315">
        <v>966.62637946735219</v>
      </c>
      <c r="F18" s="316">
        <v>176.73790209450954</v>
      </c>
      <c r="G18" s="317">
        <v>165.16600000000005</v>
      </c>
      <c r="H18" s="318">
        <f t="shared" si="0"/>
        <v>1308.530281561862</v>
      </c>
    </row>
    <row r="19" spans="1:8" x14ac:dyDescent="0.2">
      <c r="A19" s="442">
        <v>123</v>
      </c>
      <c r="B19" s="443"/>
      <c r="C19" s="444"/>
      <c r="D19" s="188" t="s">
        <v>192</v>
      </c>
      <c r="E19" s="315">
        <v>286.7499999999975</v>
      </c>
      <c r="F19" s="316">
        <v>127.05239999999998</v>
      </c>
      <c r="G19" s="317">
        <v>102.81383000000014</v>
      </c>
      <c r="H19" s="318">
        <f t="shared" si="0"/>
        <v>516.61622999999759</v>
      </c>
    </row>
    <row r="20" spans="1:8" x14ac:dyDescent="0.2">
      <c r="A20" s="442">
        <v>124</v>
      </c>
      <c r="B20" s="443"/>
      <c r="C20" s="444"/>
      <c r="D20" s="188" t="s">
        <v>229</v>
      </c>
      <c r="E20" s="315">
        <v>297.39999999999662</v>
      </c>
      <c r="F20" s="316">
        <v>10.666999999999998</v>
      </c>
      <c r="G20" s="317">
        <v>54.715000000000025</v>
      </c>
      <c r="H20" s="318">
        <f t="shared" si="0"/>
        <v>362.78199999999663</v>
      </c>
    </row>
    <row r="21" spans="1:8" x14ac:dyDescent="0.2">
      <c r="A21" s="442">
        <v>125</v>
      </c>
      <c r="B21" s="443"/>
      <c r="C21" s="444"/>
      <c r="D21" s="188" t="s">
        <v>230</v>
      </c>
      <c r="E21" s="315">
        <v>69.645714285714462</v>
      </c>
      <c r="F21" s="316">
        <v>0</v>
      </c>
      <c r="G21" s="317">
        <v>73.241499999999945</v>
      </c>
      <c r="H21" s="318">
        <f t="shared" si="0"/>
        <v>142.88721428571441</v>
      </c>
    </row>
    <row r="22" spans="1:8" x14ac:dyDescent="0.2">
      <c r="A22" s="442">
        <v>126</v>
      </c>
      <c r="B22" s="443"/>
      <c r="C22" s="444"/>
      <c r="D22" s="188" t="s">
        <v>195</v>
      </c>
      <c r="E22" s="315">
        <v>46.933333333333337</v>
      </c>
      <c r="F22" s="316">
        <v>30.556999999999988</v>
      </c>
      <c r="G22" s="317">
        <v>45.072300000000027</v>
      </c>
      <c r="H22" s="318">
        <f t="shared" si="0"/>
        <v>122.56263333333335</v>
      </c>
    </row>
    <row r="23" spans="1:8" x14ac:dyDescent="0.2">
      <c r="A23" s="442">
        <v>127</v>
      </c>
      <c r="B23" s="443"/>
      <c r="C23" s="444"/>
      <c r="D23" s="188" t="s">
        <v>231</v>
      </c>
      <c r="E23" s="315">
        <v>127.66675000000001</v>
      </c>
      <c r="F23" s="316">
        <v>54</v>
      </c>
      <c r="G23" s="317">
        <v>130.37699999999995</v>
      </c>
      <c r="H23" s="318">
        <f t="shared" si="0"/>
        <v>312.04374999999993</v>
      </c>
    </row>
    <row r="24" spans="1:8" x14ac:dyDescent="0.2">
      <c r="A24" s="442">
        <v>128</v>
      </c>
      <c r="B24" s="443"/>
      <c r="C24" s="444"/>
      <c r="D24" s="188" t="s">
        <v>232</v>
      </c>
      <c r="E24" s="315">
        <v>250.75</v>
      </c>
      <c r="F24" s="316">
        <v>23</v>
      </c>
      <c r="G24" s="317">
        <v>157.66349999999957</v>
      </c>
      <c r="H24" s="318">
        <f t="shared" si="0"/>
        <v>431.41349999999954</v>
      </c>
    </row>
    <row r="25" spans="1:8" x14ac:dyDescent="0.2">
      <c r="A25" s="442">
        <v>129</v>
      </c>
      <c r="B25" s="443"/>
      <c r="C25" s="444"/>
      <c r="D25" s="188" t="s">
        <v>233</v>
      </c>
      <c r="E25" s="315">
        <v>450.79999999999063</v>
      </c>
      <c r="F25" s="316">
        <v>127.63099999999993</v>
      </c>
      <c r="G25" s="317">
        <v>37.569000000000017</v>
      </c>
      <c r="H25" s="318">
        <f t="shared" si="0"/>
        <v>615.99999999999068</v>
      </c>
    </row>
    <row r="26" spans="1:8" x14ac:dyDescent="0.2">
      <c r="A26" s="442">
        <v>130</v>
      </c>
      <c r="B26" s="443"/>
      <c r="C26" s="444"/>
      <c r="D26" s="188" t="s">
        <v>142</v>
      </c>
      <c r="E26" s="315">
        <v>624.01999999996235</v>
      </c>
      <c r="F26" s="316">
        <v>176</v>
      </c>
      <c r="G26" s="317">
        <v>187.61900000000009</v>
      </c>
      <c r="H26" s="318">
        <f t="shared" si="0"/>
        <v>987.63899999996238</v>
      </c>
    </row>
    <row r="27" spans="1:8" x14ac:dyDescent="0.2">
      <c r="A27" s="442">
        <v>132</v>
      </c>
      <c r="B27" s="443"/>
      <c r="C27" s="444"/>
      <c r="D27" s="188" t="s">
        <v>141</v>
      </c>
      <c r="E27" s="315">
        <v>122.25024999999999</v>
      </c>
      <c r="F27" s="316">
        <v>0</v>
      </c>
      <c r="G27" s="317">
        <v>87.343000000000032</v>
      </c>
      <c r="H27" s="318">
        <f t="shared" si="0"/>
        <v>209.59325000000001</v>
      </c>
    </row>
    <row r="28" spans="1:8" x14ac:dyDescent="0.2">
      <c r="A28" s="442">
        <v>133</v>
      </c>
      <c r="B28" s="443"/>
      <c r="C28" s="444"/>
      <c r="D28" s="189" t="s">
        <v>193</v>
      </c>
      <c r="E28" s="319">
        <v>49.646464704552372</v>
      </c>
      <c r="F28" s="320">
        <v>404.1846500000027</v>
      </c>
      <c r="G28" s="321">
        <v>32.420999999999999</v>
      </c>
      <c r="H28" s="322">
        <f t="shared" si="0"/>
        <v>486.25211470455508</v>
      </c>
    </row>
    <row r="29" spans="1:8" x14ac:dyDescent="0.2">
      <c r="A29" s="442">
        <v>135</v>
      </c>
      <c r="B29" s="443"/>
      <c r="C29" s="444"/>
      <c r="D29" s="189" t="s">
        <v>132</v>
      </c>
      <c r="E29" s="319">
        <v>103.25011058963231</v>
      </c>
      <c r="F29" s="320">
        <v>336.45000000000067</v>
      </c>
      <c r="G29" s="321">
        <v>376.57999999999925</v>
      </c>
      <c r="H29" s="322">
        <f t="shared" si="0"/>
        <v>816.28011058963216</v>
      </c>
    </row>
    <row r="30" spans="1:8" x14ac:dyDescent="0.2">
      <c r="A30" s="442">
        <v>136</v>
      </c>
      <c r="B30" s="443"/>
      <c r="C30" s="444"/>
      <c r="D30" s="189" t="s">
        <v>196</v>
      </c>
      <c r="E30" s="319">
        <v>156.37799999999982</v>
      </c>
      <c r="F30" s="320">
        <v>21.452399999999908</v>
      </c>
      <c r="G30" s="321">
        <v>0</v>
      </c>
      <c r="H30" s="322">
        <f t="shared" si="0"/>
        <v>177.83039999999971</v>
      </c>
    </row>
    <row r="31" spans="1:8" x14ac:dyDescent="0.2">
      <c r="A31" s="442">
        <v>137</v>
      </c>
      <c r="B31" s="443"/>
      <c r="C31" s="444"/>
      <c r="D31" s="189" t="s">
        <v>194</v>
      </c>
      <c r="E31" s="319">
        <v>808.25932095143139</v>
      </c>
      <c r="F31" s="320">
        <v>0</v>
      </c>
      <c r="G31" s="321">
        <v>226.39550000000051</v>
      </c>
      <c r="H31" s="322">
        <f t="shared" si="0"/>
        <v>1034.6548209514319</v>
      </c>
    </row>
    <row r="32" spans="1:8" x14ac:dyDescent="0.2">
      <c r="A32" s="442">
        <v>138</v>
      </c>
      <c r="B32" s="443"/>
      <c r="C32" s="444"/>
      <c r="D32" s="189" t="s">
        <v>234</v>
      </c>
      <c r="E32" s="319">
        <v>587.32766666667612</v>
      </c>
      <c r="F32" s="320">
        <v>10.940000000000015</v>
      </c>
      <c r="G32" s="321">
        <v>118.907</v>
      </c>
      <c r="H32" s="322">
        <f t="shared" si="0"/>
        <v>717.17466666667622</v>
      </c>
    </row>
    <row r="33" spans="1:13" x14ac:dyDescent="0.2">
      <c r="A33" s="442">
        <v>139</v>
      </c>
      <c r="B33" s="443"/>
      <c r="C33" s="444"/>
      <c r="D33" s="189" t="s">
        <v>133</v>
      </c>
      <c r="E33" s="319">
        <v>782.55371986049681</v>
      </c>
      <c r="F33" s="320">
        <v>1.9999999999999998</v>
      </c>
      <c r="G33" s="321">
        <v>397.59916999999842</v>
      </c>
      <c r="H33" s="322">
        <f t="shared" si="0"/>
        <v>1182.1528898604952</v>
      </c>
    </row>
    <row r="34" spans="1:13" x14ac:dyDescent="0.2">
      <c r="A34" s="442">
        <v>140</v>
      </c>
      <c r="B34" s="443"/>
      <c r="C34" s="444"/>
      <c r="D34" s="189" t="s">
        <v>118</v>
      </c>
      <c r="E34" s="319">
        <v>286.87343714989697</v>
      </c>
      <c r="F34" s="320">
        <v>0</v>
      </c>
      <c r="G34" s="321">
        <v>68.997000000000085</v>
      </c>
      <c r="H34" s="322">
        <f t="shared" si="0"/>
        <v>355.87043714989704</v>
      </c>
    </row>
    <row r="35" spans="1:13" x14ac:dyDescent="0.2">
      <c r="A35" s="442">
        <v>141</v>
      </c>
      <c r="B35" s="443"/>
      <c r="C35" s="444"/>
      <c r="D35" s="189" t="s">
        <v>130</v>
      </c>
      <c r="E35" s="319">
        <v>125.85460000000117</v>
      </c>
      <c r="F35" s="320">
        <v>0.2</v>
      </c>
      <c r="G35" s="321">
        <v>44.26500000000005</v>
      </c>
      <c r="H35" s="322">
        <f t="shared" si="0"/>
        <v>170.31960000000123</v>
      </c>
      <c r="J35" s="248"/>
    </row>
    <row r="36" spans="1:13" x14ac:dyDescent="0.2">
      <c r="A36" s="442">
        <v>142</v>
      </c>
      <c r="B36" s="443"/>
      <c r="C36" s="444"/>
      <c r="D36" s="189" t="s">
        <v>235</v>
      </c>
      <c r="E36" s="319">
        <v>166.74285714285548</v>
      </c>
      <c r="F36" s="320">
        <v>4.7710000000000008</v>
      </c>
      <c r="G36" s="321">
        <v>79.163000000000011</v>
      </c>
      <c r="H36" s="322">
        <f t="shared" si="0"/>
        <v>250.67685714285551</v>
      </c>
    </row>
    <row r="37" spans="1:13" ht="13.5" thickBot="1" x14ac:dyDescent="0.25">
      <c r="A37" s="439">
        <v>144</v>
      </c>
      <c r="B37" s="440"/>
      <c r="C37" s="441"/>
      <c r="D37" s="189" t="s">
        <v>236</v>
      </c>
      <c r="E37" s="319">
        <v>182.27700000000237</v>
      </c>
      <c r="F37" s="320">
        <v>8</v>
      </c>
      <c r="G37" s="321">
        <v>49.483000000000054</v>
      </c>
      <c r="H37" s="322">
        <f t="shared" si="0"/>
        <v>239.76000000000244</v>
      </c>
    </row>
    <row r="38" spans="1:13" s="2" customFormat="1" ht="13.5" thickBot="1" x14ac:dyDescent="0.25">
      <c r="A38" s="186" t="s">
        <v>93</v>
      </c>
      <c r="B38" s="245"/>
      <c r="C38" s="245"/>
      <c r="D38" s="190"/>
      <c r="E38" s="451">
        <f>SUM(E5:E37)</f>
        <v>11923.494999999866</v>
      </c>
      <c r="F38" s="452">
        <f t="shared" ref="F38:G38" si="1">SUM(F5:F37)</f>
        <v>1783.6876000000032</v>
      </c>
      <c r="G38" s="453">
        <f t="shared" si="1"/>
        <v>5030.0201100000013</v>
      </c>
      <c r="H38" s="454">
        <f t="shared" si="0"/>
        <v>18737.20270999987</v>
      </c>
    </row>
    <row r="41" spans="1:13" x14ac:dyDescent="0.2">
      <c r="A41" s="2" t="s">
        <v>383</v>
      </c>
      <c r="B41" s="2"/>
      <c r="C41" s="2"/>
    </row>
    <row r="42" spans="1:13" x14ac:dyDescent="0.2">
      <c r="A42" t="s">
        <v>250</v>
      </c>
    </row>
    <row r="43" spans="1:13" x14ac:dyDescent="0.2">
      <c r="B43" t="s">
        <v>205</v>
      </c>
      <c r="C43" t="s">
        <v>213</v>
      </c>
    </row>
    <row r="44" spans="1:13" x14ac:dyDescent="0.2">
      <c r="B44" t="s">
        <v>205</v>
      </c>
      <c r="C44" t="s">
        <v>206</v>
      </c>
    </row>
    <row r="45" spans="1:13" x14ac:dyDescent="0.2">
      <c r="B45" t="s">
        <v>205</v>
      </c>
      <c r="C45" t="s">
        <v>214</v>
      </c>
    </row>
    <row r="46" spans="1:13" x14ac:dyDescent="0.2">
      <c r="B46" t="s">
        <v>205</v>
      </c>
      <c r="C46" t="s">
        <v>215</v>
      </c>
    </row>
    <row r="47" spans="1:13" x14ac:dyDescent="0.2">
      <c r="A47" t="s">
        <v>216</v>
      </c>
    </row>
    <row r="48" spans="1:13" x14ac:dyDescent="0.2">
      <c r="A48" s="396" t="s">
        <v>217</v>
      </c>
      <c r="B48" s="396"/>
      <c r="C48" s="396"/>
      <c r="D48" s="396"/>
      <c r="E48" s="396"/>
      <c r="F48" s="396"/>
      <c r="G48" s="396"/>
      <c r="H48" s="396"/>
      <c r="I48" s="396"/>
      <c r="J48" s="396"/>
      <c r="K48" s="396"/>
      <c r="L48" s="396"/>
      <c r="M48" s="396"/>
    </row>
    <row r="49" spans="1:13" x14ac:dyDescent="0.2">
      <c r="A49" s="396"/>
      <c r="B49" s="396"/>
      <c r="C49" s="396"/>
      <c r="D49" s="396"/>
      <c r="E49" s="396"/>
      <c r="F49" s="396"/>
      <c r="G49" s="396"/>
      <c r="H49" s="396"/>
      <c r="I49" s="396"/>
      <c r="J49" s="396"/>
      <c r="K49" s="396"/>
      <c r="L49" s="396"/>
      <c r="M49" s="396"/>
    </row>
    <row r="50" spans="1:13" x14ac:dyDescent="0.2">
      <c r="A50" s="396" t="s">
        <v>384</v>
      </c>
      <c r="B50" s="396"/>
      <c r="C50" s="396"/>
      <c r="D50" s="396"/>
      <c r="E50" s="396"/>
      <c r="F50" s="396"/>
      <c r="G50" s="396"/>
      <c r="H50" s="396"/>
      <c r="I50" s="396"/>
      <c r="J50" s="396"/>
      <c r="K50" s="396"/>
      <c r="L50" s="396"/>
      <c r="M50" s="396"/>
    </row>
    <row r="51" spans="1:13" x14ac:dyDescent="0.2">
      <c r="A51" s="396"/>
      <c r="B51" s="396"/>
      <c r="C51" s="396"/>
      <c r="D51" s="396"/>
      <c r="E51" s="396"/>
      <c r="F51" s="396"/>
      <c r="G51" s="396"/>
      <c r="H51" s="396"/>
      <c r="I51" s="396"/>
      <c r="J51" s="396"/>
      <c r="K51" s="396"/>
      <c r="L51" s="396"/>
      <c r="M51" s="396"/>
    </row>
    <row r="52" spans="1:13" x14ac:dyDescent="0.2">
      <c r="B52" t="s">
        <v>205</v>
      </c>
      <c r="C52" t="s">
        <v>388</v>
      </c>
    </row>
    <row r="53" spans="1:13" ht="12.75" customHeight="1" x14ac:dyDescent="0.2">
      <c r="B53" t="s">
        <v>205</v>
      </c>
      <c r="C53" s="396" t="s">
        <v>258</v>
      </c>
      <c r="D53" s="396"/>
      <c r="E53" s="396"/>
      <c r="F53" s="396"/>
      <c r="G53" s="396"/>
      <c r="H53" s="396"/>
      <c r="I53" s="396"/>
      <c r="J53" s="396"/>
      <c r="K53" s="396"/>
      <c r="L53" s="396"/>
      <c r="M53" s="396"/>
    </row>
    <row r="54" spans="1:13" x14ac:dyDescent="0.2">
      <c r="C54" s="396"/>
      <c r="D54" s="396"/>
      <c r="E54" s="396"/>
      <c r="F54" s="396"/>
      <c r="G54" s="396"/>
      <c r="H54" s="396"/>
      <c r="I54" s="396"/>
      <c r="J54" s="396"/>
      <c r="K54" s="396"/>
      <c r="L54" s="396"/>
      <c r="M54" s="396"/>
    </row>
  </sheetData>
  <mergeCells count="37">
    <mergeCell ref="A3:D3"/>
    <mergeCell ref="A48:M49"/>
    <mergeCell ref="A50:M51"/>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7:C27"/>
    <mergeCell ref="A37:C37"/>
    <mergeCell ref="C53:M54"/>
    <mergeCell ref="A22:C22"/>
    <mergeCell ref="A23:C23"/>
    <mergeCell ref="A24:C24"/>
    <mergeCell ref="A25:C25"/>
    <mergeCell ref="A26:C26"/>
    <mergeCell ref="A28:C28"/>
    <mergeCell ref="A29:C29"/>
    <mergeCell ref="A30:C30"/>
    <mergeCell ref="A31:C31"/>
    <mergeCell ref="A32:C32"/>
    <mergeCell ref="A33:C33"/>
    <mergeCell ref="A34:C34"/>
    <mergeCell ref="A35:C35"/>
    <mergeCell ref="A36:C36"/>
  </mergeCells>
  <pageMargins left="0.70866141732283472" right="0.70866141732283472" top="0.74803149606299213" bottom="0.74803149606299213" header="0.31496062992125984" footer="0.31496062992125984"/>
  <pageSetup paperSize="9" scale="73" orientation="landscape" r:id="rId1"/>
  <headerFooter scaleWithDoc="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DEC15_FTE1</vt:lpstr>
      <vt:lpstr>DEC15_FTE2</vt:lpstr>
      <vt:lpstr>DEC15_FTE3</vt:lpstr>
      <vt:lpstr>DEC15_FTE4a</vt:lpstr>
      <vt:lpstr>DEC15_FTE4b</vt:lpstr>
      <vt:lpstr>DEC15_FTE5a</vt:lpstr>
      <vt:lpstr>DEC15_FTE5b</vt:lpstr>
      <vt:lpstr>DEC15_FTE6</vt:lpstr>
      <vt:lpstr>DEC15_FTE7</vt:lpstr>
      <vt:lpstr>DEC15_FTE2!Print_Area</vt:lpstr>
      <vt:lpstr>DEC15_FTE3!Print_Area</vt:lpstr>
      <vt:lpstr>DEC15_FTE4a!Print_Area</vt:lpstr>
      <vt:lpstr>DEC15_FTE4b!Print_Area</vt:lpstr>
      <vt:lpstr>DEC15_FTE5a!Print_Area</vt:lpstr>
      <vt:lpstr>DEC15_FTE5b!Print_Area</vt:lpstr>
      <vt:lpstr>DEC15_FTE1!Print_Titles</vt:lpstr>
      <vt:lpstr>DEC15_FTE2!Print_Titles</vt:lpstr>
      <vt:lpstr>DEC15_FTE3!Print_Titles</vt:lpstr>
      <vt:lpstr>DEC15_FTE4a!Print_Titles</vt:lpstr>
      <vt:lpstr>DEC15_FTE4b!Print_Titles</vt:lpstr>
      <vt:lpstr>DEC15_FTE5a!Print_Titles</vt:lpstr>
      <vt:lpstr>DEC15_FTE5b!Print_Titles</vt:lpstr>
      <vt:lpstr>DEC15_FTE6!Print_Titles</vt:lpstr>
    </vt:vector>
  </TitlesOfParts>
  <Company>MISD, University of Cambridge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 Samoylova</dc:creator>
  <cp:lastModifiedBy>Ekaterina Samoylova</cp:lastModifiedBy>
  <cp:lastPrinted>2016-07-06T11:04:23Z</cp:lastPrinted>
  <dcterms:created xsi:type="dcterms:W3CDTF">2013-05-02T15:30:38Z</dcterms:created>
  <dcterms:modified xsi:type="dcterms:W3CDTF">2016-07-06T11:04:25Z</dcterms:modified>
</cp:coreProperties>
</file>